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DieseArbeitsmappe"/>
  <mc:AlternateContent xmlns:mc="http://schemas.openxmlformats.org/markup-compatibility/2006">
    <mc:Choice Requires="x15">
      <x15ac:absPath xmlns:x15ac="http://schemas.microsoft.com/office/spreadsheetml/2010/11/ac" url="https://indoorcc-my.sharepoint.com/personal/olaf_kloetzel_purmogroup_com/Documents/Arbeit/Flächenheizung/"/>
    </mc:Choice>
  </mc:AlternateContent>
  <xr:revisionPtr revIDLastSave="1" documentId="8_{18D878B4-0DF0-4BB1-8517-574F08A1BC4D}" xr6:coauthVersionLast="45" xr6:coauthVersionMax="45" xr10:uidLastSave="{81FB87CC-AAA5-4C94-892A-F9307A588208}"/>
  <bookViews>
    <workbookView xWindow="-120" yWindow="-120" windowWidth="25440" windowHeight="15390" xr2:uid="{00000000-000D-0000-FFFF-FFFF00000000}"/>
  </bookViews>
  <sheets>
    <sheet name="Dämmungskalkulator" sheetId="3" r:id="rId1"/>
  </sheets>
  <definedNames>
    <definedName name="_xlnm.Print_Area" localSheetId="0">Dämmungskalkulator!$A$1:$T$43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 l="1"/>
  <c r="I18" i="3" s="1"/>
  <c r="J18" i="3" s="1"/>
  <c r="E8" i="3"/>
  <c r="K15" i="3" s="1"/>
  <c r="L15" i="3" s="1"/>
  <c r="S15" i="3"/>
  <c r="T15" i="3" s="1"/>
  <c r="S16" i="3"/>
  <c r="T16" i="3" s="1"/>
  <c r="O17" i="3"/>
  <c r="P17" i="3" s="1"/>
  <c r="M18" i="3"/>
  <c r="N18" i="3" s="1"/>
  <c r="O18" i="3"/>
  <c r="P18" i="3" s="1"/>
  <c r="S18" i="3"/>
  <c r="T18" i="3" s="1"/>
  <c r="K20" i="3"/>
  <c r="L20" i="3" s="1"/>
  <c r="O20" i="3"/>
  <c r="P20" i="3" s="1"/>
  <c r="Q20" i="3"/>
  <c r="R20" i="3" s="1"/>
  <c r="I21" i="3"/>
  <c r="J21" i="3" s="1"/>
  <c r="K21" i="3"/>
  <c r="L21" i="3" s="1"/>
  <c r="M21" i="3"/>
  <c r="N21" i="3" s="1"/>
  <c r="O21" i="3"/>
  <c r="P21" i="3" s="1"/>
  <c r="Q21" i="3"/>
  <c r="R21" i="3" s="1"/>
  <c r="S21" i="3"/>
  <c r="T21" i="3" s="1"/>
  <c r="I22" i="3"/>
  <c r="J22" i="3" s="1"/>
  <c r="K22" i="3"/>
  <c r="L22" i="3" s="1"/>
  <c r="M22" i="3"/>
  <c r="N22" i="3" s="1"/>
  <c r="O22" i="3"/>
  <c r="P22" i="3" s="1"/>
  <c r="Q22" i="3"/>
  <c r="R22" i="3" s="1"/>
  <c r="S22" i="3"/>
  <c r="T22" i="3" s="1"/>
  <c r="I23" i="3"/>
  <c r="J23" i="3" s="1"/>
  <c r="K23" i="3"/>
  <c r="L23" i="3" s="1"/>
  <c r="M23" i="3"/>
  <c r="N23" i="3" s="1"/>
  <c r="O23" i="3"/>
  <c r="P23" i="3" s="1"/>
  <c r="Q23" i="3"/>
  <c r="R23" i="3" s="1"/>
  <c r="S23" i="3"/>
  <c r="T23" i="3" s="1"/>
  <c r="I24" i="3"/>
  <c r="J24" i="3" s="1"/>
  <c r="K24" i="3"/>
  <c r="L24" i="3" s="1"/>
  <c r="M24" i="3"/>
  <c r="N24" i="3" s="1"/>
  <c r="O24" i="3"/>
  <c r="P24" i="3" s="1"/>
  <c r="Q24" i="3"/>
  <c r="R24" i="3" s="1"/>
  <c r="S24" i="3"/>
  <c r="T24" i="3" s="1"/>
  <c r="I25" i="3"/>
  <c r="J25" i="3" s="1"/>
  <c r="K25" i="3"/>
  <c r="L25" i="3" s="1"/>
  <c r="M25" i="3"/>
  <c r="N25" i="3" s="1"/>
  <c r="O25" i="3"/>
  <c r="P25" i="3" s="1"/>
  <c r="Q25" i="3"/>
  <c r="R25" i="3" s="1"/>
  <c r="S25" i="3"/>
  <c r="T25" i="3" s="1"/>
  <c r="I33" i="3"/>
  <c r="J33" i="3"/>
  <c r="K33" i="3"/>
  <c r="L33" i="3" s="1"/>
  <c r="M33" i="3"/>
  <c r="N33" i="3" s="1"/>
  <c r="O33" i="3"/>
  <c r="P33" i="3" s="1"/>
  <c r="Q33" i="3"/>
  <c r="R33" i="3" s="1"/>
  <c r="S33" i="3"/>
  <c r="T33" i="3" s="1"/>
  <c r="I36" i="3"/>
  <c r="J36" i="3" s="1"/>
  <c r="K36" i="3"/>
  <c r="L36" i="3" s="1"/>
  <c r="M36" i="3"/>
  <c r="N36" i="3" s="1"/>
  <c r="O36" i="3"/>
  <c r="P36" i="3" s="1"/>
  <c r="Q36" i="3"/>
  <c r="R36" i="3" s="1"/>
  <c r="S36" i="3"/>
  <c r="T36" i="3" s="1"/>
  <c r="Q17" i="3"/>
  <c r="R17" i="3" s="1"/>
  <c r="M17" i="3"/>
  <c r="N17" i="3" s="1"/>
  <c r="I17" i="3"/>
  <c r="J17" i="3" s="1"/>
  <c r="Q16" i="3"/>
  <c r="R16" i="3" s="1"/>
  <c r="M16" i="3"/>
  <c r="N16" i="3" s="1"/>
  <c r="I16" i="3"/>
  <c r="J16" i="3" s="1"/>
  <c r="Q15" i="3"/>
  <c r="R15" i="3" s="1"/>
  <c r="M15" i="3"/>
  <c r="N15" i="3" s="1"/>
  <c r="I15" i="3"/>
  <c r="J15" i="3" s="1"/>
  <c r="Q14" i="3"/>
  <c r="R14" i="3" s="1"/>
  <c r="M14" i="3"/>
  <c r="N14" i="3" s="1"/>
  <c r="I20" i="3" l="1"/>
  <c r="J20" i="3" s="1"/>
  <c r="K29" i="3"/>
  <c r="L29" i="3" s="1"/>
  <c r="S34" i="3"/>
  <c r="T34" i="3" s="1"/>
  <c r="O34" i="3"/>
  <c r="P34" i="3" s="1"/>
  <c r="K34" i="3"/>
  <c r="L34" i="3" s="1"/>
  <c r="K32" i="3"/>
  <c r="L32" i="3" s="1"/>
  <c r="S32" i="3"/>
  <c r="T32" i="3" s="1"/>
  <c r="O32" i="3"/>
  <c r="P32" i="3" s="1"/>
  <c r="K35" i="3"/>
  <c r="L35" i="3" s="1"/>
  <c r="S35" i="3"/>
  <c r="T35" i="3" s="1"/>
  <c r="O35" i="3"/>
  <c r="P35" i="3" s="1"/>
  <c r="I30" i="3"/>
  <c r="J30" i="3" s="1"/>
  <c r="I35" i="3"/>
  <c r="J35" i="3" s="1"/>
  <c r="Q35" i="3"/>
  <c r="R35" i="3" s="1"/>
  <c r="Q34" i="3"/>
  <c r="R34" i="3" s="1"/>
  <c r="M34" i="3"/>
  <c r="N34" i="3" s="1"/>
  <c r="Q32" i="3"/>
  <c r="R32" i="3" s="1"/>
  <c r="M32" i="3"/>
  <c r="N32" i="3" s="1"/>
  <c r="I34" i="3"/>
  <c r="J34" i="3" s="1"/>
  <c r="I32" i="3"/>
  <c r="J32" i="3" s="1"/>
  <c r="M35" i="3"/>
  <c r="N35" i="3" s="1"/>
  <c r="O14" i="3"/>
  <c r="P14" i="3" s="1"/>
  <c r="Q26" i="3"/>
  <c r="R26" i="3" s="1"/>
  <c r="K31" i="3"/>
  <c r="L31" i="3" s="1"/>
  <c r="S17" i="3"/>
  <c r="T17" i="3" s="1"/>
  <c r="O16" i="3"/>
  <c r="P16" i="3" s="1"/>
  <c r="O15" i="3"/>
  <c r="P15" i="3" s="1"/>
  <c r="K14" i="3"/>
  <c r="L14" i="3" s="1"/>
  <c r="S28" i="3"/>
  <c r="T28" i="3" s="1"/>
  <c r="M26" i="3"/>
  <c r="N26" i="3" s="1"/>
  <c r="O29" i="3"/>
  <c r="P29" i="3" s="1"/>
  <c r="K28" i="3"/>
  <c r="L28" i="3" s="1"/>
  <c r="K26" i="3"/>
  <c r="L26" i="3" s="1"/>
  <c r="Q30" i="3"/>
  <c r="R30" i="3" s="1"/>
  <c r="S20" i="3"/>
  <c r="T20" i="3" s="1"/>
  <c r="M20" i="3"/>
  <c r="N20" i="3" s="1"/>
  <c r="Q18" i="3"/>
  <c r="R18" i="3" s="1"/>
  <c r="K18" i="3"/>
  <c r="L18" i="3" s="1"/>
  <c r="K17" i="3"/>
  <c r="L17" i="3" s="1"/>
  <c r="K16" i="3"/>
  <c r="L16" i="3" s="1"/>
  <c r="S14" i="3"/>
  <c r="T14" i="3" s="1"/>
  <c r="I14" i="3"/>
  <c r="J14" i="3" s="1"/>
  <c r="O27" i="3"/>
  <c r="P27" i="3" s="1"/>
  <c r="S31" i="3"/>
  <c r="T31" i="3" s="1"/>
  <c r="I28" i="3"/>
  <c r="J28" i="3" s="1"/>
  <c r="I19" i="3"/>
  <c r="J19" i="3" s="1"/>
  <c r="Q19" i="3"/>
  <c r="R19" i="3" s="1"/>
  <c r="M19" i="3"/>
  <c r="N19" i="3" s="1"/>
  <c r="S27" i="3"/>
  <c r="T27" i="3" s="1"/>
  <c r="S26" i="3"/>
  <c r="T26" i="3" s="1"/>
  <c r="O31" i="3"/>
  <c r="P31" i="3" s="1"/>
  <c r="K30" i="3"/>
  <c r="L30" i="3" s="1"/>
  <c r="K19" i="3"/>
  <c r="L19" i="3" s="1"/>
  <c r="S19" i="3"/>
  <c r="T19" i="3" s="1"/>
  <c r="O19" i="3"/>
  <c r="P19" i="3" s="1"/>
  <c r="O28" i="3"/>
  <c r="P28" i="3" s="1"/>
  <c r="K27" i="3"/>
  <c r="L27" i="3" s="1"/>
  <c r="O26" i="3"/>
  <c r="P26" i="3" s="1"/>
  <c r="I26" i="3"/>
  <c r="J26" i="3" s="1"/>
  <c r="S29" i="3"/>
  <c r="T29" i="3" s="1"/>
  <c r="O30" i="3"/>
  <c r="P30" i="3" s="1"/>
  <c r="Q28" i="3"/>
  <c r="R28" i="3" s="1"/>
  <c r="M28" i="3"/>
  <c r="N28" i="3" s="1"/>
  <c r="Q27" i="3"/>
  <c r="R27" i="3" s="1"/>
  <c r="M27" i="3"/>
  <c r="N27" i="3" s="1"/>
  <c r="I27" i="3"/>
  <c r="J27" i="3" s="1"/>
  <c r="Q31" i="3"/>
  <c r="R31" i="3" s="1"/>
  <c r="M31" i="3"/>
  <c r="N31" i="3" s="1"/>
  <c r="I31" i="3"/>
  <c r="J31" i="3" s="1"/>
  <c r="Q29" i="3"/>
  <c r="R29" i="3" s="1"/>
  <c r="M29" i="3"/>
  <c r="N29" i="3" s="1"/>
  <c r="I29" i="3"/>
  <c r="J29" i="3" s="1"/>
  <c r="M30" i="3"/>
  <c r="N30" i="3" s="1"/>
  <c r="S30" i="3"/>
  <c r="T3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Olaf Kloetzel</author>
  </authors>
  <commentList>
    <comment ref="E3" authorId="0" shapeId="0" xr:uid="{00000000-0006-0000-0000-000001000000}">
      <text>
        <r>
          <rPr>
            <sz val="10"/>
            <color indexed="81"/>
            <rFont val="Arial"/>
            <family val="2"/>
          </rPr>
          <t>erforderlicher U-Wert der Dämmung gemäß Energiepaß</t>
        </r>
      </text>
    </comment>
    <comment ref="E4" authorId="0" shapeId="0" xr:uid="{00000000-0006-0000-0000-000002000000}">
      <text>
        <r>
          <rPr>
            <sz val="10"/>
            <color indexed="81"/>
            <rFont val="Arial"/>
            <family val="2"/>
          </rPr>
          <t>Verfügbare Aufbauhöhe von Rohfußboden bis Oberkante Estrich (ohne Bodenbelag)</t>
        </r>
      </text>
    </comment>
    <comment ref="E5" authorId="0" shapeId="0" xr:uid="{00000000-0006-0000-0000-000003000000}">
      <text>
        <r>
          <rPr>
            <sz val="10"/>
            <color indexed="81"/>
            <rFont val="Arial"/>
            <family val="2"/>
          </rPr>
          <t>Rohraußendurchmesser des Heizrohres</t>
        </r>
      </text>
    </comment>
    <comment ref="E6" authorId="0" shapeId="0" xr:uid="{00000000-0006-0000-0000-000004000000}">
      <text>
        <r>
          <rPr>
            <sz val="10"/>
            <color indexed="81"/>
            <rFont val="Arial"/>
            <family val="2"/>
          </rPr>
          <t>Estrichrohrüberdeckung gemäß DIN 18560 T.2 bei CT der Klasse F4=45 mm und bei CAF der Klasse F4=35mm</t>
        </r>
      </text>
    </comment>
    <comment ref="E7" authorId="0" shapeId="0" xr:uid="{00000000-0006-0000-0000-000005000000}">
      <text>
        <r>
          <rPr>
            <sz val="10"/>
            <color indexed="81"/>
            <rFont val="Arial"/>
            <family val="2"/>
          </rPr>
          <t>Wärmeduchgangswiderstand für Flächen mit darunterliegenden Räumen. Wert incl. Wärmeübergangswiderstand h</t>
        </r>
        <r>
          <rPr>
            <sz val="10"/>
            <color indexed="81"/>
            <rFont val="Symbol"/>
            <family val="1"/>
            <charset val="2"/>
          </rPr>
          <t xml:space="preserve"> </t>
        </r>
        <r>
          <rPr>
            <sz val="10"/>
            <color indexed="81"/>
            <rFont val="Arial"/>
            <family val="2"/>
          </rPr>
          <t xml:space="preserve">(früher </t>
        </r>
        <r>
          <rPr>
            <sz val="10"/>
            <color indexed="81"/>
            <rFont val="Symbol"/>
            <family val="1"/>
            <charset val="2"/>
          </rPr>
          <t>a)</t>
        </r>
      </text>
    </comment>
    <comment ref="E8" authorId="0" shapeId="0" xr:uid="{00000000-0006-0000-0000-000006000000}">
      <text>
        <r>
          <rPr>
            <sz val="10"/>
            <color indexed="81"/>
            <rFont val="Arial"/>
            <family val="2"/>
          </rPr>
          <t>Wärmedurchgangswiderstand für Flächen gegen Erdreich</t>
        </r>
      </text>
    </comment>
    <comment ref="I10" authorId="0" shapeId="0" xr:uid="{00000000-0006-0000-0000-000007000000}">
      <text>
        <r>
          <rPr>
            <sz val="10"/>
            <color indexed="81"/>
            <rFont val="Arial"/>
            <family val="2"/>
          </rPr>
          <t>Dicke der erfoderlichen Zusatzdämmung abhängig von den unterschiedlichen Systemdämmungen und Wärmeleit-gruppen der Zusatzdämmung. Die Er-mittlung der Dicke erfolgt ohne Berück-sichtung der Bodenplatte.</t>
        </r>
      </text>
    </comment>
    <comment ref="F11" authorId="0" shapeId="0" xr:uid="{00000000-0006-0000-0000-000008000000}">
      <text>
        <r>
          <rPr>
            <b/>
            <sz val="8"/>
            <color indexed="81"/>
            <rFont val="Tahoma"/>
          </rPr>
          <t>Wärmeleitfähigkeitsgruppe</t>
        </r>
      </text>
    </comment>
    <comment ref="G11" authorId="0" shapeId="0" xr:uid="{00000000-0006-0000-0000-000009000000}">
      <text>
        <r>
          <rPr>
            <b/>
            <sz val="8"/>
            <color indexed="81"/>
            <rFont val="Tahoma"/>
          </rPr>
          <t>maximale Nutzlast (Verkehrslast)</t>
        </r>
      </text>
    </comment>
    <comment ref="H11" authorId="0" shapeId="0" xr:uid="{00000000-0006-0000-0000-00000A000000}">
      <text>
        <r>
          <rPr>
            <b/>
            <sz val="8"/>
            <color indexed="81"/>
            <rFont val="Tahoma"/>
            <family val="2"/>
          </rPr>
          <t>Trittschallverbesserungsmaß der Purmo Systemdämmung</t>
        </r>
      </text>
    </comment>
  </commentList>
</comments>
</file>

<file path=xl/sharedStrings.xml><?xml version="1.0" encoding="utf-8"?>
<sst xmlns="http://schemas.openxmlformats.org/spreadsheetml/2006/main" count="121" uniqueCount="58">
  <si>
    <t>mm</t>
  </si>
  <si>
    <r>
      <t>m</t>
    </r>
    <r>
      <rPr>
        <b/>
        <vertAlign val="superscript"/>
        <sz val="10"/>
        <rFont val="Arial"/>
        <family val="2"/>
      </rPr>
      <t>2</t>
    </r>
    <r>
      <rPr>
        <b/>
        <sz val="10"/>
        <rFont val="Arial"/>
        <family val="2"/>
      </rPr>
      <t>K/W</t>
    </r>
  </si>
  <si>
    <t>PUR (WLG 025)</t>
  </si>
  <si>
    <t>Erdreich</t>
  </si>
  <si>
    <r>
      <t>W/m</t>
    </r>
    <r>
      <rPr>
        <b/>
        <vertAlign val="superscript"/>
        <sz val="10"/>
        <rFont val="Arial"/>
        <family val="2"/>
      </rPr>
      <t>2</t>
    </r>
    <r>
      <rPr>
        <b/>
        <sz val="10"/>
        <rFont val="Arial"/>
        <family val="2"/>
      </rPr>
      <t>K</t>
    </r>
  </si>
  <si>
    <t>Verfügbare Aufbauhöhe :</t>
  </si>
  <si>
    <t>Rohraußendurchmesser :</t>
  </si>
  <si>
    <t>Estrichüberdeckung :</t>
  </si>
  <si>
    <r>
      <t>erfordl. R</t>
    </r>
    <r>
      <rPr>
        <b/>
        <vertAlign val="subscript"/>
        <sz val="10"/>
        <rFont val="Symbol"/>
        <family val="1"/>
        <charset val="2"/>
      </rPr>
      <t>l</t>
    </r>
    <r>
      <rPr>
        <b/>
        <sz val="10"/>
        <rFont val="Symbol"/>
        <family val="1"/>
        <charset val="2"/>
      </rPr>
      <t xml:space="preserve"> </t>
    </r>
    <r>
      <rPr>
        <b/>
        <sz val="10"/>
        <rFont val="Arial"/>
      </rPr>
      <t>Trenndecke :</t>
    </r>
  </si>
  <si>
    <r>
      <t>erfordl. R</t>
    </r>
    <r>
      <rPr>
        <b/>
        <vertAlign val="subscript"/>
        <sz val="10"/>
        <rFont val="Symbol"/>
        <family val="1"/>
        <charset val="2"/>
      </rPr>
      <t>l</t>
    </r>
    <r>
      <rPr>
        <b/>
        <sz val="10"/>
        <rFont val="Symbol"/>
        <family val="1"/>
        <charset val="2"/>
      </rPr>
      <t xml:space="preserve"> </t>
    </r>
    <r>
      <rPr>
        <b/>
        <sz val="10"/>
        <rFont val="Arial"/>
      </rPr>
      <t>Erdreich :</t>
    </r>
  </si>
  <si>
    <t>Gewünschter U-Wert :</t>
  </si>
  <si>
    <t>mm (ohne Bodenbelag)</t>
  </si>
  <si>
    <t>Keller</t>
  </si>
  <si>
    <t>EPS 200 (WLG 035)</t>
  </si>
  <si>
    <t>EPS 100 (WLG 040)</t>
  </si>
  <si>
    <t>WLG</t>
  </si>
  <si>
    <r>
      <t>q</t>
    </r>
    <r>
      <rPr>
        <b/>
        <vertAlign val="subscript"/>
        <sz val="10"/>
        <rFont val="Arial"/>
        <family val="2"/>
      </rPr>
      <t>K</t>
    </r>
  </si>
  <si>
    <t>040</t>
  </si>
  <si>
    <t>035</t>
  </si>
  <si>
    <t>Für die Dämmungsanforderung gegen unbeheizte Räume, Erdreich oder Aussenluft sind die Vorgaben im Energiebedarfsausweis, bzw. im Energiepaß maßgeblich. Die angegebenen Dicken der Zusatzdämmung sind rechnerische Werte und nicht auf übliche Lieferdicken umgerechnet. Das Purmo Lieferprogramm der Zusatzdämmungen entnehmen Sie bitte den aktuellen technischen Unterlagen und Preislisten.</t>
  </si>
  <si>
    <r>
      <t>d</t>
    </r>
    <r>
      <rPr>
        <b/>
        <vertAlign val="subscript"/>
        <sz val="10"/>
        <rFont val="Arial"/>
        <family val="2"/>
      </rPr>
      <t>däm.</t>
    </r>
  </si>
  <si>
    <r>
      <t>d</t>
    </r>
    <r>
      <rPr>
        <b/>
        <vertAlign val="subscript"/>
        <sz val="10"/>
        <rFont val="Arial"/>
        <family val="2"/>
      </rPr>
      <t>ges.</t>
    </r>
  </si>
  <si>
    <r>
      <t>d</t>
    </r>
    <r>
      <rPr>
        <b/>
        <i/>
        <vertAlign val="subscript"/>
        <sz val="8"/>
        <rFont val="Arial"/>
        <family val="2"/>
      </rPr>
      <t>däm.</t>
    </r>
    <r>
      <rPr>
        <b/>
        <i/>
        <sz val="8"/>
        <rFont val="Arial"/>
        <family val="2"/>
      </rPr>
      <t>= Dicke der Zusatzdämmung; d</t>
    </r>
    <r>
      <rPr>
        <b/>
        <i/>
        <vertAlign val="subscript"/>
        <sz val="8"/>
        <rFont val="Arial"/>
        <family val="2"/>
      </rPr>
      <t>ges.</t>
    </r>
    <r>
      <rPr>
        <b/>
        <i/>
        <sz val="8"/>
        <rFont val="Arial"/>
        <family val="2"/>
      </rPr>
      <t>=Gesamtaufbauhöhe ohne Bodenbelag (roter Wert = Verfügbare Aufbauhöhe überschritten)</t>
    </r>
  </si>
  <si>
    <t>Dämmungskalkulator</t>
  </si>
  <si>
    <t>Erforderliche Zusatzdämmung und Gesamtaufbauhöhe in mm</t>
  </si>
  <si>
    <t>kPa</t>
  </si>
  <si>
    <t>Dämm- stoff</t>
  </si>
  <si>
    <t>EPS T</t>
  </si>
  <si>
    <t>EPS 100</t>
  </si>
  <si>
    <t>EPS 200</t>
  </si>
  <si>
    <t>rolljet DEO, 20 mm</t>
  </si>
  <si>
    <t>rolljet DEO, 25 mm</t>
  </si>
  <si>
    <t>rolljet DEO, 30 mm</t>
  </si>
  <si>
    <t>noppjet DES sg, 30-2 mm</t>
  </si>
  <si>
    <t>rolljet DES sg, 20-2 mm</t>
  </si>
  <si>
    <t>rolljet DES sg, 25-2 mm</t>
  </si>
  <si>
    <t>rolljet DES sg, 30-2 mm</t>
  </si>
  <si>
    <t>rolljet DES sg, 35-2 mm</t>
  </si>
  <si>
    <t>noppjet DEO, 11 mm</t>
  </si>
  <si>
    <t>rolljet S DES sg, 24-2 mm</t>
  </si>
  <si>
    <t>032</t>
  </si>
  <si>
    <t>VM</t>
  </si>
  <si>
    <t>db (A)</t>
  </si>
  <si>
    <t>-</t>
  </si>
  <si>
    <t>Objekt line DES sm, 25-2</t>
  </si>
  <si>
    <t>Objekt line DES sm, 30-3</t>
  </si>
  <si>
    <t>045</t>
  </si>
  <si>
    <t>Objekt line DES sm, 35-3</t>
  </si>
  <si>
    <t>klettjet DES sg, 25-2</t>
  </si>
  <si>
    <t>klettjet DES sg, 30-2</t>
  </si>
  <si>
    <t>klettjet DES sm, 30-3</t>
  </si>
  <si>
    <t>rolljet S DES sg, 30-2 mm</t>
  </si>
  <si>
    <t>klettjet R</t>
  </si>
  <si>
    <t>PE</t>
  </si>
  <si>
    <t>noppjet light</t>
  </si>
  <si>
    <t>PS</t>
  </si>
  <si>
    <t>Objekt line Noppenplatte 10mm</t>
  </si>
  <si>
    <t>EPS 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</si>
</sst>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b/>
      <sz val="10"/>
      <name val="Arial"/>
    </font>
    <font>
      <b/>
      <vertAlign val="subscript"/>
      <sz val="10"/>
      <name val="Symbol"/>
      <family val="1"/>
      <charset val="2"/>
    </font>
    <font>
      <b/>
      <vertAlign val="superscript"/>
      <sz val="10"/>
      <name val="Arial"/>
      <family val="2"/>
    </font>
    <font>
      <b/>
      <sz val="10"/>
      <name val="Arial"/>
      <family val="2"/>
    </font>
    <font>
      <b/>
      <sz val="10"/>
      <name val="Symbol"/>
      <family val="1"/>
      <charset val="2"/>
    </font>
    <font>
      <b/>
      <i/>
      <sz val="8"/>
      <name val="Arial"/>
      <family val="2"/>
    </font>
    <font>
      <i/>
      <sz val="10"/>
      <name val="Arial"/>
      <family val="2"/>
    </font>
    <font>
      <sz val="10"/>
      <color indexed="81"/>
      <name val="Arial"/>
      <family val="2"/>
    </font>
    <font>
      <sz val="10"/>
      <color indexed="81"/>
      <name val="Symbol"/>
      <family val="1"/>
      <charset val="2"/>
    </font>
    <font>
      <b/>
      <sz val="20"/>
      <name val="Arial"/>
      <family val="2"/>
    </font>
    <font>
      <b/>
      <vertAlign val="subscript"/>
      <sz val="10"/>
      <name val="Arial"/>
      <family val="2"/>
    </font>
    <font>
      <b/>
      <sz val="8"/>
      <color indexed="81"/>
      <name val="Tahoma"/>
    </font>
    <font>
      <b/>
      <i/>
      <vertAlign val="subscript"/>
      <sz val="8"/>
      <name val="Arial"/>
      <family val="2"/>
    </font>
    <font>
      <sz val="10"/>
      <name val="Arial"/>
      <family val="2"/>
    </font>
    <font>
      <b/>
      <sz val="8"/>
      <color indexed="81"/>
      <name val="Tahoma"/>
      <family val="2"/>
    </font>
  </fonts>
  <fills count="4">
    <fill>
      <patternFill patternType="none"/>
    </fill>
    <fill>
      <patternFill patternType="gray125"/>
    </fill>
    <fill>
      <patternFill patternType="solid">
        <fgColor indexed="43"/>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1">
    <xf numFmtId="0" fontId="0" fillId="0" borderId="0"/>
  </cellStyleXfs>
  <cellXfs count="127">
    <xf numFmtId="0" fontId="0" fillId="0" borderId="0" xfId="0"/>
    <xf numFmtId="2" fontId="4" fillId="0" borderId="1" xfId="0" applyNumberFormat="1" applyFont="1" applyFill="1" applyBorder="1" applyProtection="1">
      <protection hidden="1"/>
    </xf>
    <xf numFmtId="0" fontId="0" fillId="0" borderId="0" xfId="0" applyBorder="1" applyProtection="1">
      <protection hidden="1"/>
    </xf>
    <xf numFmtId="0" fontId="4" fillId="0" borderId="0" xfId="0" applyFont="1" applyBorder="1" applyAlignment="1" applyProtection="1">
      <alignment horizontal="left"/>
      <protection hidden="1"/>
    </xf>
    <xf numFmtId="0" fontId="4" fillId="0" borderId="0" xfId="0" applyFont="1" applyBorder="1" applyProtection="1">
      <protection hidden="1"/>
    </xf>
    <xf numFmtId="0" fontId="0" fillId="0" borderId="0" xfId="0" applyBorder="1" applyAlignment="1" applyProtection="1">
      <alignment horizontal="left"/>
      <protection hidden="1"/>
    </xf>
    <xf numFmtId="2" fontId="4" fillId="0" borderId="0" xfId="0" applyNumberFormat="1" applyFont="1" applyBorder="1" applyProtection="1">
      <protection hidden="1"/>
    </xf>
    <xf numFmtId="0" fontId="1" fillId="0" borderId="0" xfId="0" applyFont="1" applyBorder="1" applyProtection="1">
      <protection hidden="1"/>
    </xf>
    <xf numFmtId="0" fontId="6" fillId="0" borderId="0" xfId="0" applyFont="1" applyFill="1" applyBorder="1" applyAlignment="1" applyProtection="1">
      <alignment vertical="center"/>
      <protection hidden="1"/>
    </xf>
    <xf numFmtId="0" fontId="6" fillId="0" borderId="0" xfId="0" applyFont="1" applyFill="1" applyBorder="1" applyProtection="1">
      <protection hidden="1"/>
    </xf>
    <xf numFmtId="0" fontId="0" fillId="0" borderId="0" xfId="0" applyBorder="1" applyAlignment="1" applyProtection="1">
      <protection hidden="1"/>
    </xf>
    <xf numFmtId="0" fontId="7" fillId="0" borderId="0" xfId="0" applyFont="1" applyBorder="1" applyProtection="1">
      <protection hidden="1"/>
    </xf>
    <xf numFmtId="0" fontId="7" fillId="0" borderId="0" xfId="0" applyFont="1" applyFill="1" applyBorder="1" applyProtection="1">
      <protection hidden="1"/>
    </xf>
    <xf numFmtId="1" fontId="4" fillId="0" borderId="2" xfId="0" applyNumberFormat="1" applyFont="1" applyFill="1" applyBorder="1" applyAlignment="1" applyProtection="1">
      <alignment horizontal="center"/>
      <protection hidden="1"/>
    </xf>
    <xf numFmtId="1" fontId="4" fillId="0" borderId="3" xfId="0" applyNumberFormat="1" applyFont="1" applyFill="1" applyBorder="1" applyAlignment="1" applyProtection="1">
      <alignment horizontal="center"/>
      <protection hidden="1"/>
    </xf>
    <xf numFmtId="0" fontId="4" fillId="2" borderId="1" xfId="0" applyFont="1" applyFill="1" applyBorder="1" applyProtection="1">
      <protection locked="0" hidden="1"/>
    </xf>
    <xf numFmtId="1" fontId="4" fillId="0" borderId="4" xfId="0" applyNumberFormat="1" applyFont="1" applyFill="1" applyBorder="1" applyAlignment="1" applyProtection="1">
      <alignment horizontal="center"/>
      <protection hidden="1"/>
    </xf>
    <xf numFmtId="1" fontId="4" fillId="0" borderId="5" xfId="0" applyNumberFormat="1" applyFont="1" applyFill="1" applyBorder="1" applyAlignment="1" applyProtection="1">
      <alignment horizontal="center"/>
      <protection hidden="1"/>
    </xf>
    <xf numFmtId="0" fontId="10" fillId="0" borderId="0" xfId="0" applyFont="1" applyBorder="1" applyProtection="1">
      <protection hidden="1"/>
    </xf>
    <xf numFmtId="2" fontId="4" fillId="0" borderId="0" xfId="0" applyNumberFormat="1" applyFont="1" applyBorder="1" applyAlignment="1" applyProtection="1">
      <alignment horizontal="left"/>
      <protection hidden="1"/>
    </xf>
    <xf numFmtId="1" fontId="4" fillId="0" borderId="6" xfId="0" applyNumberFormat="1" applyFont="1" applyFill="1" applyBorder="1" applyAlignment="1" applyProtection="1">
      <alignment horizontal="center"/>
      <protection hidden="1"/>
    </xf>
    <xf numFmtId="1" fontId="14" fillId="0" borderId="7" xfId="0" applyNumberFormat="1" applyFont="1" applyFill="1" applyBorder="1" applyAlignment="1" applyProtection="1">
      <alignment horizontal="center"/>
      <protection hidden="1"/>
    </xf>
    <xf numFmtId="1" fontId="14" fillId="0" borderId="8" xfId="0" applyNumberFormat="1" applyFont="1" applyFill="1" applyBorder="1" applyAlignment="1" applyProtection="1">
      <alignment horizontal="center"/>
      <protection hidden="1"/>
    </xf>
    <xf numFmtId="1" fontId="14" fillId="0" borderId="9" xfId="0" applyNumberFormat="1" applyFont="1" applyFill="1" applyBorder="1" applyAlignment="1" applyProtection="1">
      <alignment horizontal="center"/>
      <protection hidden="1"/>
    </xf>
    <xf numFmtId="1" fontId="14" fillId="0" borderId="10" xfId="0" applyNumberFormat="1" applyFont="1" applyFill="1" applyBorder="1" applyAlignment="1" applyProtection="1">
      <alignment horizontal="center"/>
      <protection hidden="1"/>
    </xf>
    <xf numFmtId="1" fontId="14" fillId="0" borderId="11" xfId="0" applyNumberFormat="1" applyFont="1" applyFill="1" applyBorder="1" applyAlignment="1" applyProtection="1">
      <alignment horizontal="center"/>
      <protection hidden="1"/>
    </xf>
    <xf numFmtId="1" fontId="14" fillId="0" borderId="12" xfId="0" applyNumberFormat="1" applyFont="1" applyFill="1" applyBorder="1" applyAlignment="1" applyProtection="1">
      <alignment horizontal="center"/>
      <protection hidden="1"/>
    </xf>
    <xf numFmtId="1" fontId="14" fillId="0" borderId="13" xfId="0" applyNumberFormat="1" applyFont="1" applyFill="1" applyBorder="1" applyAlignment="1" applyProtection="1">
      <alignment horizontal="center"/>
      <protection hidden="1"/>
    </xf>
    <xf numFmtId="1" fontId="14" fillId="0" borderId="14" xfId="0" applyNumberFormat="1" applyFont="1" applyFill="1" applyBorder="1" applyAlignment="1" applyProtection="1">
      <alignment horizontal="center"/>
      <protection hidden="1"/>
    </xf>
    <xf numFmtId="1" fontId="14" fillId="0" borderId="15" xfId="0" applyNumberFormat="1" applyFont="1" applyFill="1" applyBorder="1" applyAlignment="1" applyProtection="1">
      <alignment horizontal="center"/>
      <protection hidden="1"/>
    </xf>
    <xf numFmtId="1" fontId="14" fillId="0" borderId="16" xfId="0" applyNumberFormat="1" applyFont="1" applyFill="1" applyBorder="1" applyAlignment="1" applyProtection="1">
      <alignment horizontal="center"/>
      <protection hidden="1"/>
    </xf>
    <xf numFmtId="1" fontId="4" fillId="0" borderId="17" xfId="0" applyNumberFormat="1" applyFont="1" applyFill="1" applyBorder="1" applyAlignment="1" applyProtection="1">
      <alignment horizontal="center"/>
      <protection hidden="1"/>
    </xf>
    <xf numFmtId="1" fontId="4" fillId="0" borderId="18" xfId="0" applyNumberFormat="1" applyFont="1" applyFill="1" applyBorder="1" applyAlignment="1" applyProtection="1">
      <alignment horizontal="center"/>
      <protection hidden="1"/>
    </xf>
    <xf numFmtId="1" fontId="4" fillId="0" borderId="19" xfId="0" applyNumberFormat="1" applyFont="1" applyFill="1" applyBorder="1" applyAlignment="1" applyProtection="1">
      <alignment horizontal="center"/>
      <protection hidden="1"/>
    </xf>
    <xf numFmtId="1" fontId="4" fillId="0" borderId="20" xfId="0" applyNumberFormat="1" applyFont="1" applyFill="1" applyBorder="1" applyAlignment="1" applyProtection="1">
      <alignment horizontal="center"/>
      <protection hidden="1"/>
    </xf>
    <xf numFmtId="1" fontId="4" fillId="0" borderId="21" xfId="0" applyNumberFormat="1" applyFont="1" applyFill="1" applyBorder="1" applyAlignment="1" applyProtection="1">
      <alignment horizontal="center"/>
      <protection hidden="1"/>
    </xf>
    <xf numFmtId="0" fontId="4" fillId="0" borderId="0" xfId="0" applyFont="1" applyBorder="1" applyAlignment="1" applyProtection="1">
      <protection hidden="1"/>
    </xf>
    <xf numFmtId="2" fontId="0" fillId="3" borderId="22" xfId="0" applyNumberFormat="1" applyFill="1" applyBorder="1" applyProtection="1">
      <protection hidden="1"/>
    </xf>
    <xf numFmtId="0" fontId="0" fillId="3" borderId="17" xfId="0" applyFill="1" applyBorder="1" applyProtection="1">
      <protection hidden="1"/>
    </xf>
    <xf numFmtId="0" fontId="4" fillId="3" borderId="7" xfId="0" applyFont="1" applyFill="1" applyBorder="1" applyProtection="1">
      <protection hidden="1"/>
    </xf>
    <xf numFmtId="49" fontId="4" fillId="3" borderId="22" xfId="0" applyNumberFormat="1" applyFont="1" applyFill="1" applyBorder="1" applyAlignment="1" applyProtection="1">
      <alignment horizontal="center"/>
      <protection hidden="1"/>
    </xf>
    <xf numFmtId="2" fontId="0" fillId="3" borderId="23" xfId="0" applyNumberFormat="1" applyFill="1" applyBorder="1" applyProtection="1">
      <protection hidden="1"/>
    </xf>
    <xf numFmtId="0" fontId="0" fillId="3" borderId="18" xfId="0" applyFill="1" applyBorder="1" applyProtection="1">
      <protection hidden="1"/>
    </xf>
    <xf numFmtId="0" fontId="4" fillId="3" borderId="8" xfId="0" applyFont="1" applyFill="1" applyBorder="1" applyProtection="1">
      <protection hidden="1"/>
    </xf>
    <xf numFmtId="49" fontId="4" fillId="3" borderId="23" xfId="0" applyNumberFormat="1" applyFont="1" applyFill="1" applyBorder="1" applyAlignment="1" applyProtection="1">
      <alignment horizontal="center"/>
      <protection hidden="1"/>
    </xf>
    <xf numFmtId="2" fontId="0" fillId="3" borderId="24" xfId="0" applyNumberFormat="1" applyFill="1" applyBorder="1" applyProtection="1">
      <protection hidden="1"/>
    </xf>
    <xf numFmtId="0" fontId="0" fillId="3" borderId="20" xfId="0" applyFill="1" applyBorder="1" applyProtection="1">
      <protection hidden="1"/>
    </xf>
    <xf numFmtId="0" fontId="4" fillId="3" borderId="10" xfId="0" applyFont="1" applyFill="1" applyBorder="1" applyProtection="1">
      <protection hidden="1"/>
    </xf>
    <xf numFmtId="49" fontId="4" fillId="3" borderId="24" xfId="0" applyNumberFormat="1" applyFont="1" applyFill="1" applyBorder="1" applyAlignment="1" applyProtection="1">
      <alignment horizontal="center"/>
      <protection hidden="1"/>
    </xf>
    <xf numFmtId="0" fontId="0" fillId="3" borderId="17" xfId="0" applyFill="1" applyBorder="1" applyAlignment="1" applyProtection="1">
      <alignment horizontal="right"/>
      <protection hidden="1"/>
    </xf>
    <xf numFmtId="0" fontId="4" fillId="3" borderId="7" xfId="0" applyFont="1" applyFill="1" applyBorder="1" applyAlignment="1" applyProtection="1">
      <alignment horizontal="right"/>
      <protection hidden="1"/>
    </xf>
    <xf numFmtId="0" fontId="0" fillId="3" borderId="18" xfId="0" applyFill="1" applyBorder="1" applyAlignment="1" applyProtection="1">
      <alignment horizontal="right"/>
      <protection hidden="1"/>
    </xf>
    <xf numFmtId="0" fontId="4" fillId="3" borderId="8" xfId="0" applyFont="1" applyFill="1" applyBorder="1" applyAlignment="1" applyProtection="1">
      <alignment horizontal="right"/>
      <protection hidden="1"/>
    </xf>
    <xf numFmtId="0" fontId="0" fillId="3" borderId="20" xfId="0" applyFill="1" applyBorder="1" applyAlignment="1" applyProtection="1">
      <alignment horizontal="right"/>
      <protection hidden="1"/>
    </xf>
    <xf numFmtId="0" fontId="4" fillId="3" borderId="10" xfId="0" applyFont="1" applyFill="1" applyBorder="1" applyAlignment="1" applyProtection="1">
      <alignment horizontal="right"/>
      <protection hidden="1"/>
    </xf>
    <xf numFmtId="2" fontId="0" fillId="3" borderId="25" xfId="0" applyNumberFormat="1" applyFill="1" applyBorder="1" applyProtection="1">
      <protection hidden="1"/>
    </xf>
    <xf numFmtId="0" fontId="0" fillId="3" borderId="21" xfId="0" applyFill="1" applyBorder="1" applyAlignment="1" applyProtection="1">
      <alignment horizontal="right"/>
      <protection hidden="1"/>
    </xf>
    <xf numFmtId="0" fontId="4" fillId="3" borderId="11" xfId="0" applyFont="1" applyFill="1" applyBorder="1" applyAlignment="1" applyProtection="1">
      <alignment horizontal="right"/>
      <protection hidden="1"/>
    </xf>
    <xf numFmtId="49" fontId="4" fillId="3" borderId="25" xfId="0" applyNumberFormat="1" applyFont="1" applyFill="1" applyBorder="1" applyAlignment="1" applyProtection="1">
      <alignment horizontal="center"/>
      <protection hidden="1"/>
    </xf>
    <xf numFmtId="0" fontId="4" fillId="3" borderId="26" xfId="0" applyFont="1" applyFill="1" applyBorder="1" applyAlignment="1" applyProtection="1">
      <alignment horizontal="center"/>
      <protection hidden="1"/>
    </xf>
    <xf numFmtId="0" fontId="4" fillId="3" borderId="27" xfId="0" applyFont="1" applyFill="1" applyBorder="1" applyAlignment="1" applyProtection="1">
      <alignment horizontal="center"/>
      <protection hidden="1"/>
    </xf>
    <xf numFmtId="0" fontId="4" fillId="3" borderId="28" xfId="0" applyFont="1" applyFill="1" applyBorder="1" applyAlignment="1" applyProtection="1">
      <alignment horizontal="center"/>
      <protection hidden="1"/>
    </xf>
    <xf numFmtId="0" fontId="4" fillId="3" borderId="29" xfId="0" applyFont="1" applyFill="1" applyBorder="1" applyAlignment="1" applyProtection="1">
      <alignment horizontal="center"/>
      <protection hidden="1"/>
    </xf>
    <xf numFmtId="0" fontId="4" fillId="3" borderId="30" xfId="0" applyFont="1" applyFill="1" applyBorder="1" applyAlignment="1" applyProtection="1">
      <alignment horizontal="center"/>
      <protection hidden="1"/>
    </xf>
    <xf numFmtId="0" fontId="4" fillId="3" borderId="31" xfId="0" applyFont="1" applyFill="1" applyBorder="1" applyAlignment="1" applyProtection="1">
      <alignment horizontal="center"/>
      <protection hidden="1"/>
    </xf>
    <xf numFmtId="0" fontId="4" fillId="3" borderId="32" xfId="0" applyFont="1" applyFill="1" applyBorder="1" applyAlignment="1" applyProtection="1">
      <alignment horizontal="center"/>
      <protection hidden="1"/>
    </xf>
    <xf numFmtId="0" fontId="4" fillId="3" borderId="33" xfId="0" applyFont="1" applyFill="1" applyBorder="1" applyAlignment="1" applyProtection="1">
      <alignment horizontal="center"/>
      <protection hidden="1"/>
    </xf>
    <xf numFmtId="0" fontId="4" fillId="3" borderId="0" xfId="0" applyFont="1" applyFill="1" applyBorder="1" applyAlignment="1" applyProtection="1">
      <alignment horizontal="center"/>
      <protection hidden="1"/>
    </xf>
    <xf numFmtId="0" fontId="4" fillId="3" borderId="34" xfId="0" applyFont="1" applyFill="1" applyBorder="1" applyAlignment="1" applyProtection="1">
      <alignment horizontal="center"/>
      <protection hidden="1"/>
    </xf>
    <xf numFmtId="1" fontId="4" fillId="3" borderId="5" xfId="0" applyNumberFormat="1" applyFont="1" applyFill="1" applyBorder="1" applyAlignment="1" applyProtection="1">
      <alignment horizontal="center"/>
      <protection hidden="1"/>
    </xf>
    <xf numFmtId="1" fontId="4" fillId="3" borderId="35" xfId="0" applyNumberFormat="1" applyFont="1" applyFill="1" applyBorder="1" applyAlignment="1" applyProtection="1">
      <alignment horizontal="center"/>
      <protection hidden="1"/>
    </xf>
    <xf numFmtId="1" fontId="4" fillId="3" borderId="2" xfId="0" applyNumberFormat="1" applyFont="1" applyFill="1" applyBorder="1" applyAlignment="1" applyProtection="1">
      <alignment horizontal="center"/>
      <protection hidden="1"/>
    </xf>
    <xf numFmtId="1" fontId="4" fillId="3" borderId="36" xfId="0" applyNumberFormat="1" applyFont="1" applyFill="1" applyBorder="1" applyAlignment="1" applyProtection="1">
      <alignment horizontal="center"/>
      <protection hidden="1"/>
    </xf>
    <xf numFmtId="1" fontId="4" fillId="3" borderId="3" xfId="0" applyNumberFormat="1" applyFont="1" applyFill="1" applyBorder="1" applyAlignment="1" applyProtection="1">
      <alignment horizontal="center"/>
      <protection hidden="1"/>
    </xf>
    <xf numFmtId="1" fontId="4" fillId="3" borderId="37" xfId="0" applyNumberFormat="1" applyFont="1" applyFill="1" applyBorder="1" applyAlignment="1" applyProtection="1">
      <alignment horizontal="center"/>
      <protection hidden="1"/>
    </xf>
    <xf numFmtId="1" fontId="4" fillId="3" borderId="4" xfId="0" applyNumberFormat="1" applyFont="1" applyFill="1" applyBorder="1" applyAlignment="1" applyProtection="1">
      <alignment horizontal="center"/>
      <protection hidden="1"/>
    </xf>
    <xf numFmtId="1" fontId="4" fillId="3" borderId="38" xfId="0" applyNumberFormat="1" applyFont="1" applyFill="1" applyBorder="1" applyAlignment="1" applyProtection="1">
      <alignment horizontal="center"/>
      <protection hidden="1"/>
    </xf>
    <xf numFmtId="1" fontId="4" fillId="3" borderId="39" xfId="0" applyNumberFormat="1" applyFont="1" applyFill="1" applyBorder="1" applyAlignment="1" applyProtection="1">
      <alignment horizontal="center"/>
      <protection hidden="1"/>
    </xf>
    <xf numFmtId="0" fontId="4" fillId="3" borderId="10" xfId="0" applyFont="1" applyFill="1" applyBorder="1" applyAlignment="1" applyProtection="1">
      <alignment horizontal="left"/>
      <protection hidden="1"/>
    </xf>
    <xf numFmtId="2" fontId="0" fillId="3" borderId="27" xfId="0" applyNumberFormat="1" applyFill="1" applyBorder="1" applyProtection="1">
      <protection hidden="1"/>
    </xf>
    <xf numFmtId="0" fontId="0" fillId="3" borderId="44" xfId="0" applyFill="1" applyBorder="1" applyProtection="1">
      <protection hidden="1"/>
    </xf>
    <xf numFmtId="0" fontId="4" fillId="3" borderId="26" xfId="0" applyFont="1" applyFill="1" applyBorder="1" applyProtection="1">
      <protection hidden="1"/>
    </xf>
    <xf numFmtId="49" fontId="4" fillId="3" borderId="27" xfId="0" applyNumberFormat="1" applyFont="1" applyFill="1" applyBorder="1" applyAlignment="1" applyProtection="1">
      <alignment horizontal="center"/>
      <protection hidden="1"/>
    </xf>
    <xf numFmtId="1" fontId="4" fillId="3" borderId="28" xfId="0" applyNumberFormat="1" applyFont="1" applyFill="1" applyBorder="1" applyAlignment="1" applyProtection="1">
      <alignment horizontal="center"/>
      <protection hidden="1"/>
    </xf>
    <xf numFmtId="1" fontId="4" fillId="3" borderId="34" xfId="0" applyNumberFormat="1" applyFont="1" applyFill="1" applyBorder="1" applyAlignment="1" applyProtection="1">
      <alignment horizontal="center"/>
      <protection hidden="1"/>
    </xf>
    <xf numFmtId="1" fontId="14" fillId="0" borderId="26" xfId="0" applyNumberFormat="1" applyFont="1" applyFill="1" applyBorder="1" applyAlignment="1" applyProtection="1">
      <alignment horizontal="center"/>
      <protection hidden="1"/>
    </xf>
    <xf numFmtId="1" fontId="4" fillId="0" borderId="44" xfId="0" applyNumberFormat="1" applyFont="1" applyFill="1" applyBorder="1" applyAlignment="1" applyProtection="1">
      <alignment horizontal="center"/>
      <protection hidden="1"/>
    </xf>
    <xf numFmtId="1" fontId="4" fillId="0" borderId="28" xfId="0" applyNumberFormat="1" applyFont="1" applyFill="1" applyBorder="1" applyAlignment="1" applyProtection="1">
      <alignment horizontal="center"/>
      <protection hidden="1"/>
    </xf>
    <xf numFmtId="1" fontId="14" fillId="0" borderId="45" xfId="0" applyNumberFormat="1" applyFont="1" applyFill="1" applyBorder="1" applyAlignment="1" applyProtection="1">
      <alignment horizontal="center"/>
      <protection hidden="1"/>
    </xf>
    <xf numFmtId="2" fontId="0" fillId="3" borderId="43" xfId="0" applyNumberFormat="1" applyFill="1" applyBorder="1" applyProtection="1">
      <protection hidden="1"/>
    </xf>
    <xf numFmtId="0" fontId="0" fillId="3" borderId="19" xfId="0" applyFill="1" applyBorder="1" applyProtection="1">
      <protection hidden="1"/>
    </xf>
    <xf numFmtId="0" fontId="4" fillId="3" borderId="9" xfId="0" applyFont="1" applyFill="1" applyBorder="1" applyProtection="1">
      <protection hidden="1"/>
    </xf>
    <xf numFmtId="49" fontId="4" fillId="3" borderId="43" xfId="0" applyNumberFormat="1" applyFont="1" applyFill="1" applyBorder="1" applyAlignment="1" applyProtection="1">
      <alignment horizontal="center"/>
      <protection hidden="1"/>
    </xf>
    <xf numFmtId="1" fontId="4" fillId="3" borderId="6" xfId="0" applyNumberFormat="1" applyFont="1" applyFill="1" applyBorder="1" applyAlignment="1" applyProtection="1">
      <alignment horizontal="center"/>
      <protection hidden="1"/>
    </xf>
    <xf numFmtId="0" fontId="4" fillId="3" borderId="9" xfId="0" applyFont="1" applyFill="1" applyBorder="1" applyAlignment="1" applyProtection="1">
      <alignment horizontal="right"/>
      <protection hidden="1"/>
    </xf>
    <xf numFmtId="0" fontId="4" fillId="3" borderId="10" xfId="0" applyFont="1" applyFill="1" applyBorder="1" applyAlignment="1" applyProtection="1">
      <alignment horizontal="left"/>
      <protection hidden="1"/>
    </xf>
    <xf numFmtId="0" fontId="4" fillId="3" borderId="24" xfId="0" applyFont="1" applyFill="1" applyBorder="1" applyAlignment="1" applyProtection="1">
      <alignment horizontal="left"/>
      <protection hidden="1"/>
    </xf>
    <xf numFmtId="0" fontId="4" fillId="3" borderId="9" xfId="0" applyFont="1" applyFill="1" applyBorder="1" applyAlignment="1" applyProtection="1">
      <alignment horizontal="left"/>
      <protection hidden="1"/>
    </xf>
    <xf numFmtId="0" fontId="4" fillId="3" borderId="43" xfId="0" applyFont="1" applyFill="1" applyBorder="1" applyAlignment="1" applyProtection="1">
      <alignment horizontal="left"/>
      <protection hidden="1"/>
    </xf>
    <xf numFmtId="0" fontId="4" fillId="3" borderId="8" xfId="0" applyFont="1" applyFill="1" applyBorder="1" applyAlignment="1" applyProtection="1">
      <alignment horizontal="left"/>
      <protection hidden="1"/>
    </xf>
    <xf numFmtId="0" fontId="4" fillId="3" borderId="23" xfId="0" applyFont="1" applyFill="1" applyBorder="1" applyAlignment="1" applyProtection="1">
      <alignment horizontal="left"/>
      <protection hidden="1"/>
    </xf>
    <xf numFmtId="0" fontId="4" fillId="3" borderId="7" xfId="0" applyFont="1" applyFill="1" applyBorder="1" applyAlignment="1" applyProtection="1">
      <alignment horizontal="left"/>
      <protection hidden="1"/>
    </xf>
    <xf numFmtId="0" fontId="4" fillId="3" borderId="22" xfId="0" applyFont="1" applyFill="1" applyBorder="1" applyAlignment="1" applyProtection="1">
      <alignment horizontal="left"/>
      <protection hidden="1"/>
    </xf>
    <xf numFmtId="0" fontId="7" fillId="0" borderId="0" xfId="0" applyFont="1" applyFill="1" applyBorder="1" applyAlignment="1" applyProtection="1">
      <alignment horizontal="left" vertical="top" wrapText="1"/>
      <protection hidden="1"/>
    </xf>
    <xf numFmtId="0" fontId="4" fillId="3" borderId="40" xfId="0" applyFont="1" applyFill="1" applyBorder="1" applyAlignment="1" applyProtection="1">
      <alignment horizontal="center" vertical="top" wrapText="1"/>
      <protection hidden="1"/>
    </xf>
    <xf numFmtId="0" fontId="4" fillId="3" borderId="41" xfId="0" applyFont="1" applyFill="1" applyBorder="1" applyAlignment="1" applyProtection="1">
      <alignment horizontal="center" vertical="top" wrapText="1"/>
      <protection hidden="1"/>
    </xf>
    <xf numFmtId="0" fontId="4" fillId="3" borderId="26" xfId="0" applyFont="1" applyFill="1" applyBorder="1" applyAlignment="1" applyProtection="1">
      <alignment horizontal="center" vertical="top" wrapText="1"/>
      <protection hidden="1"/>
    </xf>
    <xf numFmtId="0" fontId="4" fillId="0" borderId="42" xfId="0" applyFont="1" applyBorder="1" applyAlignment="1" applyProtection="1">
      <alignment horizontal="left"/>
      <protection hidden="1"/>
    </xf>
    <xf numFmtId="0" fontId="4" fillId="0" borderId="0" xfId="0" applyFont="1" applyBorder="1" applyAlignment="1" applyProtection="1">
      <alignment horizontal="left"/>
      <protection hidden="1"/>
    </xf>
    <xf numFmtId="0" fontId="0" fillId="0" borderId="0" xfId="0" applyAlignment="1"/>
    <xf numFmtId="2" fontId="4" fillId="0" borderId="42" xfId="0" applyNumberFormat="1" applyFont="1" applyBorder="1" applyAlignment="1" applyProtection="1">
      <alignment horizontal="left"/>
      <protection hidden="1"/>
    </xf>
    <xf numFmtId="2" fontId="4" fillId="0" borderId="42" xfId="0" applyNumberFormat="1" applyFont="1" applyBorder="1" applyAlignment="1" applyProtection="1">
      <protection hidden="1"/>
    </xf>
    <xf numFmtId="0" fontId="1" fillId="0" borderId="0" xfId="0" applyFont="1" applyBorder="1" applyAlignment="1" applyProtection="1">
      <alignment horizontal="left"/>
      <protection hidden="1"/>
    </xf>
    <xf numFmtId="0" fontId="1" fillId="0" borderId="0" xfId="0" applyFont="1" applyFill="1" applyBorder="1" applyAlignment="1" applyProtection="1">
      <alignment horizontal="left"/>
      <protection hidden="1"/>
    </xf>
    <xf numFmtId="0" fontId="4" fillId="3" borderId="11" xfId="0" applyFont="1" applyFill="1" applyBorder="1" applyAlignment="1" applyProtection="1">
      <alignment horizontal="left"/>
      <protection hidden="1"/>
    </xf>
    <xf numFmtId="0" fontId="4" fillId="3" borderId="25" xfId="0" applyFont="1" applyFill="1" applyBorder="1" applyAlignment="1" applyProtection="1">
      <alignment horizontal="left"/>
      <protection hidden="1"/>
    </xf>
    <xf numFmtId="0" fontId="4" fillId="3" borderId="26" xfId="0" applyFont="1" applyFill="1" applyBorder="1" applyAlignment="1" applyProtection="1">
      <alignment horizontal="left"/>
      <protection hidden="1"/>
    </xf>
    <xf numFmtId="0" fontId="4" fillId="3" borderId="27" xfId="0" applyFont="1" applyFill="1" applyBorder="1" applyAlignment="1" applyProtection="1">
      <alignment horizontal="left"/>
      <protection hidden="1"/>
    </xf>
    <xf numFmtId="0" fontId="4" fillId="3" borderId="40" xfId="0" applyFont="1" applyFill="1" applyBorder="1" applyAlignment="1" applyProtection="1">
      <alignment horizontal="center"/>
      <protection hidden="1"/>
    </xf>
    <xf numFmtId="0" fontId="4" fillId="3" borderId="29" xfId="0" applyFont="1" applyFill="1" applyBorder="1" applyAlignment="1" applyProtection="1">
      <alignment horizontal="center"/>
      <protection hidden="1"/>
    </xf>
    <xf numFmtId="0" fontId="4" fillId="3" borderId="30" xfId="0" applyFont="1" applyFill="1" applyBorder="1" applyAlignment="1" applyProtection="1">
      <alignment horizontal="center"/>
      <protection hidden="1"/>
    </xf>
    <xf numFmtId="0" fontId="4" fillId="3" borderId="7" xfId="0" applyFont="1" applyFill="1" applyBorder="1" applyAlignment="1" applyProtection="1">
      <alignment horizontal="center"/>
      <protection hidden="1"/>
    </xf>
    <xf numFmtId="0" fontId="4" fillId="3" borderId="22"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9" xfId="0" applyFont="1" applyFill="1" applyBorder="1" applyAlignment="1" applyProtection="1">
      <alignment horizontal="center"/>
      <protection hidden="1"/>
    </xf>
    <xf numFmtId="0" fontId="4" fillId="3" borderId="43"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cellXfs>
  <cellStyles count="1">
    <cellStyle name="Standard" xfId="0" builtinId="0"/>
  </cellStyles>
  <dxfs count="2">
    <dxf>
      <font>
        <condense val="0"/>
        <extend val="0"/>
        <color indexed="10"/>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30160</xdr:colOff>
      <xdr:row>0</xdr:row>
      <xdr:rowOff>76200</xdr:rowOff>
    </xdr:from>
    <xdr:to>
      <xdr:col>20</xdr:col>
      <xdr:colOff>63499</xdr:colOff>
      <xdr:row>4</xdr:row>
      <xdr:rowOff>104775</xdr:rowOff>
    </xdr:to>
    <xdr:pic>
      <xdr:nvPicPr>
        <xdr:cNvPr id="3" name="Grafik 2">
          <a:extLst>
            <a:ext uri="{FF2B5EF4-FFF2-40B4-BE49-F238E27FC236}">
              <a16:creationId xmlns:a16="http://schemas.microsoft.com/office/drawing/2014/main" id="{4786C331-65A2-47E4-9CEC-92000B5EB2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49910" y="76200"/>
          <a:ext cx="2833689" cy="80962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pageSetUpPr fitToPage="1"/>
  </sheetPr>
  <dimension ref="A1:T47"/>
  <sheetViews>
    <sheetView showGridLines="0" tabSelected="1" workbookViewId="0">
      <selection activeCell="V9" sqref="V9"/>
    </sheetView>
  </sheetViews>
  <sheetFormatPr baseColWidth="10" defaultRowHeight="12.75"/>
  <cols>
    <col min="1" max="1" width="2.85546875" style="2" customWidth="1"/>
    <col min="2" max="2" width="27" style="2" customWidth="1"/>
    <col min="3" max="3" width="4.5703125" style="2" hidden="1" customWidth="1"/>
    <col min="4" max="4" width="3" style="2" hidden="1" customWidth="1"/>
    <col min="5" max="5" width="8.140625" style="2" customWidth="1"/>
    <col min="6" max="6" width="5.42578125" style="2" bestFit="1" customWidth="1"/>
    <col min="7" max="7" width="4.5703125" style="2" bestFit="1" customWidth="1"/>
    <col min="8" max="8" width="6.28515625" style="2" bestFit="1" customWidth="1"/>
    <col min="9" max="20" width="6" style="2" customWidth="1"/>
    <col min="21" max="21" width="15.42578125" style="2" customWidth="1"/>
    <col min="22" max="16384" width="11.42578125" style="2"/>
  </cols>
  <sheetData>
    <row r="1" spans="1:20" ht="26.25">
      <c r="A1" s="18" t="s">
        <v>23</v>
      </c>
    </row>
    <row r="2" spans="1:20" ht="8.25" customHeight="1"/>
    <row r="3" spans="1:20" ht="14.25">
      <c r="A3" s="108" t="s">
        <v>10</v>
      </c>
      <c r="B3" s="108"/>
      <c r="C3" s="4"/>
      <c r="D3" s="4"/>
      <c r="E3" s="15">
        <v>0.35</v>
      </c>
      <c r="F3" s="107" t="s">
        <v>4</v>
      </c>
      <c r="G3" s="108"/>
      <c r="H3" s="108"/>
      <c r="I3" s="109"/>
      <c r="J3" s="109"/>
      <c r="K3" s="109"/>
      <c r="L3" s="4"/>
      <c r="M3" s="4"/>
      <c r="N3" s="3"/>
      <c r="O3" s="5"/>
      <c r="P3" s="5"/>
      <c r="Q3" s="5"/>
      <c r="R3" s="5"/>
    </row>
    <row r="4" spans="1:20">
      <c r="A4" s="112" t="s">
        <v>5</v>
      </c>
      <c r="B4" s="112"/>
      <c r="E4" s="15">
        <v>180</v>
      </c>
      <c r="F4" s="110" t="s">
        <v>11</v>
      </c>
      <c r="G4" s="109"/>
      <c r="H4" s="109"/>
      <c r="I4" s="109"/>
      <c r="J4" s="109"/>
      <c r="K4" s="109"/>
      <c r="L4" s="19"/>
      <c r="M4" s="19"/>
      <c r="N4" s="19"/>
      <c r="O4" s="19"/>
    </row>
    <row r="5" spans="1:20">
      <c r="A5" s="112" t="s">
        <v>6</v>
      </c>
      <c r="B5" s="112"/>
      <c r="E5" s="15">
        <v>14</v>
      </c>
      <c r="F5" s="110" t="s">
        <v>0</v>
      </c>
      <c r="G5" s="109"/>
      <c r="H5" s="109"/>
      <c r="I5" s="109"/>
      <c r="J5" s="109"/>
      <c r="K5" s="109"/>
      <c r="L5" s="36"/>
      <c r="M5" s="36"/>
      <c r="N5" s="36"/>
      <c r="O5" s="10"/>
    </row>
    <row r="6" spans="1:20">
      <c r="A6" s="113" t="s">
        <v>7</v>
      </c>
      <c r="B6" s="113"/>
      <c r="E6" s="15">
        <v>45</v>
      </c>
      <c r="F6" s="110" t="s">
        <v>0</v>
      </c>
      <c r="G6" s="109"/>
      <c r="H6" s="109"/>
      <c r="I6" s="109"/>
      <c r="J6" s="109"/>
      <c r="K6" s="109"/>
      <c r="L6" s="36"/>
      <c r="M6" s="36"/>
      <c r="N6" s="36"/>
      <c r="O6" s="10"/>
    </row>
    <row r="7" spans="1:20" ht="15">
      <c r="A7" s="112" t="s">
        <v>8</v>
      </c>
      <c r="B7" s="112"/>
      <c r="E7" s="1">
        <f>1/E3-0.17</f>
        <v>2.6871428571428573</v>
      </c>
      <c r="F7" s="111" t="s">
        <v>1</v>
      </c>
      <c r="G7" s="109"/>
      <c r="H7" s="109"/>
      <c r="I7" s="109"/>
      <c r="J7" s="109"/>
      <c r="K7" s="109"/>
      <c r="L7" s="36"/>
      <c r="M7" s="36"/>
      <c r="N7" s="36"/>
      <c r="O7" s="10"/>
    </row>
    <row r="8" spans="1:20" ht="15">
      <c r="A8" s="112" t="s">
        <v>9</v>
      </c>
      <c r="B8" s="112"/>
      <c r="E8" s="1">
        <f>1/E3</f>
        <v>2.8571428571428572</v>
      </c>
      <c r="F8" s="111" t="s">
        <v>1</v>
      </c>
      <c r="G8" s="109"/>
      <c r="H8" s="109"/>
      <c r="I8" s="109"/>
      <c r="J8" s="109"/>
      <c r="K8" s="109"/>
      <c r="L8" s="36"/>
      <c r="M8" s="36"/>
      <c r="N8" s="36"/>
      <c r="O8" s="10"/>
    </row>
    <row r="9" spans="1:20">
      <c r="B9" s="7"/>
      <c r="I9" s="6"/>
      <c r="J9" s="6"/>
      <c r="K9" s="4"/>
      <c r="L9" s="4"/>
      <c r="M9" s="4"/>
      <c r="N9" s="4"/>
    </row>
    <row r="10" spans="1:20">
      <c r="I10" s="118" t="s">
        <v>24</v>
      </c>
      <c r="J10" s="119"/>
      <c r="K10" s="119"/>
      <c r="L10" s="119"/>
      <c r="M10" s="119"/>
      <c r="N10" s="119"/>
      <c r="O10" s="119"/>
      <c r="P10" s="119"/>
      <c r="Q10" s="119"/>
      <c r="R10" s="119"/>
      <c r="S10" s="119"/>
      <c r="T10" s="120"/>
    </row>
    <row r="11" spans="1:20" ht="14.25">
      <c r="E11" s="104" t="s">
        <v>26</v>
      </c>
      <c r="F11" s="62" t="s">
        <v>15</v>
      </c>
      <c r="G11" s="63" t="s">
        <v>16</v>
      </c>
      <c r="H11" s="66" t="s">
        <v>41</v>
      </c>
      <c r="I11" s="121" t="s">
        <v>14</v>
      </c>
      <c r="J11" s="122"/>
      <c r="K11" s="122"/>
      <c r="L11" s="123"/>
      <c r="M11" s="121" t="s">
        <v>13</v>
      </c>
      <c r="N11" s="122"/>
      <c r="O11" s="122"/>
      <c r="P11" s="123"/>
      <c r="Q11" s="121" t="s">
        <v>2</v>
      </c>
      <c r="R11" s="122"/>
      <c r="S11" s="122"/>
      <c r="T11" s="123"/>
    </row>
    <row r="12" spans="1:20">
      <c r="E12" s="105"/>
      <c r="F12" s="64"/>
      <c r="G12" s="65" t="s">
        <v>25</v>
      </c>
      <c r="H12" s="67" t="s">
        <v>42</v>
      </c>
      <c r="I12" s="124" t="s">
        <v>12</v>
      </c>
      <c r="J12" s="125"/>
      <c r="K12" s="125" t="s">
        <v>3</v>
      </c>
      <c r="L12" s="126"/>
      <c r="M12" s="124" t="s">
        <v>12</v>
      </c>
      <c r="N12" s="125"/>
      <c r="O12" s="125" t="s">
        <v>3</v>
      </c>
      <c r="P12" s="126"/>
      <c r="Q12" s="124" t="s">
        <v>12</v>
      </c>
      <c r="R12" s="125"/>
      <c r="S12" s="125" t="s">
        <v>3</v>
      </c>
      <c r="T12" s="126"/>
    </row>
    <row r="13" spans="1:20" ht="14.25">
      <c r="E13" s="106"/>
      <c r="F13" s="60"/>
      <c r="G13" s="61"/>
      <c r="H13" s="68"/>
      <c r="I13" s="59" t="s">
        <v>20</v>
      </c>
      <c r="J13" s="60" t="s">
        <v>21</v>
      </c>
      <c r="K13" s="59" t="s">
        <v>20</v>
      </c>
      <c r="L13" s="60" t="s">
        <v>21</v>
      </c>
      <c r="M13" s="59" t="s">
        <v>20</v>
      </c>
      <c r="N13" s="60" t="s">
        <v>21</v>
      </c>
      <c r="O13" s="59" t="s">
        <v>20</v>
      </c>
      <c r="P13" s="60" t="s">
        <v>21</v>
      </c>
      <c r="Q13" s="59" t="s">
        <v>20</v>
      </c>
      <c r="R13" s="60" t="s">
        <v>21</v>
      </c>
      <c r="S13" s="59" t="s">
        <v>20</v>
      </c>
      <c r="T13" s="61" t="s">
        <v>21</v>
      </c>
    </row>
    <row r="14" spans="1:20">
      <c r="A14" s="101" t="s">
        <v>34</v>
      </c>
      <c r="B14" s="102"/>
      <c r="C14" s="37">
        <v>0.5</v>
      </c>
      <c r="D14" s="38">
        <v>20</v>
      </c>
      <c r="E14" s="39" t="s">
        <v>27</v>
      </c>
      <c r="F14" s="40" t="s">
        <v>17</v>
      </c>
      <c r="G14" s="69">
        <v>5</v>
      </c>
      <c r="H14" s="70">
        <v>26</v>
      </c>
      <c r="I14" s="21">
        <f t="shared" ref="I14:I36" si="0">IF(($E$7-$C14)*40&gt;0,($E$7-$C14)*40,0)</f>
        <v>87.485714285714295</v>
      </c>
      <c r="J14" s="31">
        <f t="shared" ref="J14:J36" si="1">$D14+I14+$E$5+$E$6</f>
        <v>166.48571428571429</v>
      </c>
      <c r="K14" s="21">
        <f t="shared" ref="K14:K36" si="2">IF(($E$8-$C14)*40&gt;0,($E$8-$C14)*40,0)</f>
        <v>94.285714285714292</v>
      </c>
      <c r="L14" s="17">
        <f t="shared" ref="L14:L36" si="3">$D14+K14+$E$5+$E$6</f>
        <v>173.28571428571428</v>
      </c>
      <c r="M14" s="26">
        <f t="shared" ref="M14:M36" si="4">IF(($E$7-$C14)*35&gt;0,($E$7-$C14)*35,0)</f>
        <v>76.550000000000011</v>
      </c>
      <c r="N14" s="31">
        <f t="shared" ref="N14:N36" si="5">$D14+M14+$E$5+$E$6</f>
        <v>155.55000000000001</v>
      </c>
      <c r="O14" s="21">
        <f t="shared" ref="O14:O36" si="6">IF(($E$8-$C14)*35&gt;0,($E$8-$C14)*35,0)</f>
        <v>82.5</v>
      </c>
      <c r="P14" s="17">
        <f t="shared" ref="P14:P36" si="7">$D14+O14+$E$5+$E$6</f>
        <v>161.5</v>
      </c>
      <c r="Q14" s="26">
        <f t="shared" ref="Q14:Q36" si="8">IF(($E$7-$C14)*25&gt;0,($E$7-$C14)*25,0)</f>
        <v>54.678571428571431</v>
      </c>
      <c r="R14" s="31">
        <f t="shared" ref="R14:R36" si="9">$D14+Q14+$E$5+$E$6</f>
        <v>133.67857142857144</v>
      </c>
      <c r="S14" s="21">
        <f t="shared" ref="S14:S36" si="10">IF(($E$8-$C14)*25&gt;0,($E$8-$C14)*25,0)</f>
        <v>58.928571428571431</v>
      </c>
      <c r="T14" s="17">
        <f t="shared" ref="T14:T36" si="11">$D14+S14+$E$5+$E$6</f>
        <v>137.92857142857144</v>
      </c>
    </row>
    <row r="15" spans="1:20">
      <c r="A15" s="99" t="s">
        <v>35</v>
      </c>
      <c r="B15" s="100"/>
      <c r="C15" s="41">
        <v>0.63</v>
      </c>
      <c r="D15" s="42">
        <v>25</v>
      </c>
      <c r="E15" s="43" t="s">
        <v>27</v>
      </c>
      <c r="F15" s="44" t="s">
        <v>17</v>
      </c>
      <c r="G15" s="71">
        <v>5</v>
      </c>
      <c r="H15" s="72">
        <v>26</v>
      </c>
      <c r="I15" s="22">
        <f t="shared" si="0"/>
        <v>82.285714285714292</v>
      </c>
      <c r="J15" s="32">
        <f t="shared" si="1"/>
        <v>166.28571428571428</v>
      </c>
      <c r="K15" s="22">
        <f t="shared" si="2"/>
        <v>89.085714285714289</v>
      </c>
      <c r="L15" s="13">
        <f t="shared" si="3"/>
        <v>173.08571428571429</v>
      </c>
      <c r="M15" s="27">
        <f t="shared" si="4"/>
        <v>72.000000000000014</v>
      </c>
      <c r="N15" s="32">
        <f t="shared" si="5"/>
        <v>156</v>
      </c>
      <c r="O15" s="22">
        <f t="shared" si="6"/>
        <v>77.95</v>
      </c>
      <c r="P15" s="13">
        <f t="shared" si="7"/>
        <v>161.94999999999999</v>
      </c>
      <c r="Q15" s="27">
        <f t="shared" si="8"/>
        <v>51.428571428571438</v>
      </c>
      <c r="R15" s="32">
        <f t="shared" si="9"/>
        <v>135.42857142857144</v>
      </c>
      <c r="S15" s="22">
        <f t="shared" si="10"/>
        <v>55.678571428571431</v>
      </c>
      <c r="T15" s="13">
        <f t="shared" si="11"/>
        <v>139.67857142857144</v>
      </c>
    </row>
    <row r="16" spans="1:20">
      <c r="A16" s="99" t="s">
        <v>36</v>
      </c>
      <c r="B16" s="100"/>
      <c r="C16" s="41">
        <v>0.75</v>
      </c>
      <c r="D16" s="42">
        <v>30</v>
      </c>
      <c r="E16" s="43" t="s">
        <v>27</v>
      </c>
      <c r="F16" s="44" t="s">
        <v>17</v>
      </c>
      <c r="G16" s="71">
        <v>5</v>
      </c>
      <c r="H16" s="72">
        <v>28</v>
      </c>
      <c r="I16" s="22">
        <f t="shared" si="0"/>
        <v>77.485714285714295</v>
      </c>
      <c r="J16" s="32">
        <f t="shared" si="1"/>
        <v>166.48571428571429</v>
      </c>
      <c r="K16" s="22">
        <f t="shared" si="2"/>
        <v>84.285714285714292</v>
      </c>
      <c r="L16" s="13">
        <f t="shared" si="3"/>
        <v>173.28571428571428</v>
      </c>
      <c r="M16" s="27">
        <f t="shared" si="4"/>
        <v>67.800000000000011</v>
      </c>
      <c r="N16" s="32">
        <f t="shared" si="5"/>
        <v>156.80000000000001</v>
      </c>
      <c r="O16" s="22">
        <f t="shared" si="6"/>
        <v>73.75</v>
      </c>
      <c r="P16" s="13">
        <f t="shared" si="7"/>
        <v>162.75</v>
      </c>
      <c r="Q16" s="27">
        <f t="shared" si="8"/>
        <v>48.428571428571431</v>
      </c>
      <c r="R16" s="32">
        <f t="shared" si="9"/>
        <v>137.42857142857144</v>
      </c>
      <c r="S16" s="22">
        <f t="shared" si="10"/>
        <v>52.678571428571431</v>
      </c>
      <c r="T16" s="13">
        <f t="shared" si="11"/>
        <v>141.67857142857144</v>
      </c>
    </row>
    <row r="17" spans="1:20">
      <c r="A17" s="99" t="s">
        <v>37</v>
      </c>
      <c r="B17" s="100"/>
      <c r="C17" s="41">
        <v>0.875</v>
      </c>
      <c r="D17" s="42">
        <v>35</v>
      </c>
      <c r="E17" s="43" t="s">
        <v>27</v>
      </c>
      <c r="F17" s="44" t="s">
        <v>17</v>
      </c>
      <c r="G17" s="71">
        <v>5</v>
      </c>
      <c r="H17" s="72">
        <v>28</v>
      </c>
      <c r="I17" s="22">
        <f t="shared" si="0"/>
        <v>72.485714285714295</v>
      </c>
      <c r="J17" s="32">
        <f t="shared" si="1"/>
        <v>166.48571428571429</v>
      </c>
      <c r="K17" s="22">
        <f t="shared" si="2"/>
        <v>79.285714285714292</v>
      </c>
      <c r="L17" s="13">
        <f t="shared" si="3"/>
        <v>173.28571428571428</v>
      </c>
      <c r="M17" s="27">
        <f t="shared" si="4"/>
        <v>63.425000000000004</v>
      </c>
      <c r="N17" s="32">
        <f t="shared" si="5"/>
        <v>157.42500000000001</v>
      </c>
      <c r="O17" s="22">
        <f t="shared" si="6"/>
        <v>69.375</v>
      </c>
      <c r="P17" s="13">
        <f t="shared" si="7"/>
        <v>163.375</v>
      </c>
      <c r="Q17" s="27">
        <f t="shared" si="8"/>
        <v>45.303571428571431</v>
      </c>
      <c r="R17" s="32">
        <f t="shared" si="9"/>
        <v>139.30357142857144</v>
      </c>
      <c r="S17" s="22">
        <f t="shared" si="10"/>
        <v>49.553571428571431</v>
      </c>
      <c r="T17" s="13">
        <f t="shared" si="11"/>
        <v>143.55357142857144</v>
      </c>
    </row>
    <row r="18" spans="1:20">
      <c r="A18" s="99" t="s">
        <v>39</v>
      </c>
      <c r="B18" s="100"/>
      <c r="C18" s="41">
        <v>0.75</v>
      </c>
      <c r="D18" s="42">
        <v>24</v>
      </c>
      <c r="E18" s="43" t="s">
        <v>27</v>
      </c>
      <c r="F18" s="44" t="s">
        <v>40</v>
      </c>
      <c r="G18" s="71">
        <v>5</v>
      </c>
      <c r="H18" s="72">
        <v>28</v>
      </c>
      <c r="I18" s="22">
        <f t="shared" si="0"/>
        <v>77.485714285714295</v>
      </c>
      <c r="J18" s="32">
        <f t="shared" si="1"/>
        <v>160.48571428571429</v>
      </c>
      <c r="K18" s="22">
        <f t="shared" si="2"/>
        <v>84.285714285714292</v>
      </c>
      <c r="L18" s="13">
        <f t="shared" si="3"/>
        <v>167.28571428571428</v>
      </c>
      <c r="M18" s="27">
        <f t="shared" si="4"/>
        <v>67.800000000000011</v>
      </c>
      <c r="N18" s="32">
        <f t="shared" si="5"/>
        <v>150.80000000000001</v>
      </c>
      <c r="O18" s="22">
        <f t="shared" si="6"/>
        <v>73.75</v>
      </c>
      <c r="P18" s="13">
        <f t="shared" si="7"/>
        <v>156.75</v>
      </c>
      <c r="Q18" s="27">
        <f t="shared" si="8"/>
        <v>48.428571428571431</v>
      </c>
      <c r="R18" s="32">
        <f t="shared" si="9"/>
        <v>131.42857142857144</v>
      </c>
      <c r="S18" s="22">
        <f t="shared" si="10"/>
        <v>52.678571428571431</v>
      </c>
      <c r="T18" s="13">
        <f t="shared" si="11"/>
        <v>135.67857142857144</v>
      </c>
    </row>
    <row r="19" spans="1:20">
      <c r="A19" s="116" t="s">
        <v>51</v>
      </c>
      <c r="B19" s="117"/>
      <c r="C19" s="79">
        <v>0.94</v>
      </c>
      <c r="D19" s="80">
        <v>30</v>
      </c>
      <c r="E19" s="81" t="s">
        <v>27</v>
      </c>
      <c r="F19" s="82" t="s">
        <v>40</v>
      </c>
      <c r="G19" s="83">
        <v>5</v>
      </c>
      <c r="H19" s="84">
        <v>28</v>
      </c>
      <c r="I19" s="85">
        <f t="shared" si="0"/>
        <v>69.8857142857143</v>
      </c>
      <c r="J19" s="86">
        <f t="shared" ref="J19" si="12">$D19+I19+$E$5+$E$6</f>
        <v>158.8857142857143</v>
      </c>
      <c r="K19" s="85">
        <f t="shared" si="2"/>
        <v>76.685714285714283</v>
      </c>
      <c r="L19" s="87">
        <f t="shared" ref="L19" si="13">$D19+K19+$E$5+$E$6</f>
        <v>165.68571428571428</v>
      </c>
      <c r="M19" s="88">
        <f t="shared" si="4"/>
        <v>61.150000000000006</v>
      </c>
      <c r="N19" s="86">
        <f t="shared" ref="N19" si="14">$D19+M19+$E$5+$E$6</f>
        <v>150.15</v>
      </c>
      <c r="O19" s="85">
        <f t="shared" si="6"/>
        <v>67.100000000000009</v>
      </c>
      <c r="P19" s="87">
        <f t="shared" ref="P19" si="15">$D19+O19+$E$5+$E$6</f>
        <v>156.10000000000002</v>
      </c>
      <c r="Q19" s="88">
        <f t="shared" si="8"/>
        <v>43.678571428571431</v>
      </c>
      <c r="R19" s="86">
        <f t="shared" ref="R19" si="16">$D19+Q19+$E$5+$E$6</f>
        <v>132.67857142857144</v>
      </c>
      <c r="S19" s="85">
        <f t="shared" si="10"/>
        <v>47.928571428571431</v>
      </c>
      <c r="T19" s="87">
        <f t="shared" ref="T19" si="17">$D19+S19+$E$5+$E$6</f>
        <v>136.92857142857144</v>
      </c>
    </row>
    <row r="20" spans="1:20">
      <c r="A20" s="101" t="s">
        <v>30</v>
      </c>
      <c r="B20" s="102"/>
      <c r="C20" s="37">
        <v>0.5</v>
      </c>
      <c r="D20" s="49">
        <v>20</v>
      </c>
      <c r="E20" s="50" t="s">
        <v>28</v>
      </c>
      <c r="F20" s="40" t="s">
        <v>17</v>
      </c>
      <c r="G20" s="69">
        <v>20</v>
      </c>
      <c r="H20" s="70" t="s">
        <v>43</v>
      </c>
      <c r="I20" s="21">
        <f t="shared" si="0"/>
        <v>87.485714285714295</v>
      </c>
      <c r="J20" s="31">
        <f t="shared" si="1"/>
        <v>166.48571428571429</v>
      </c>
      <c r="K20" s="21">
        <f t="shared" si="2"/>
        <v>94.285714285714292</v>
      </c>
      <c r="L20" s="17">
        <f t="shared" si="3"/>
        <v>173.28571428571428</v>
      </c>
      <c r="M20" s="26">
        <f t="shared" si="4"/>
        <v>76.550000000000011</v>
      </c>
      <c r="N20" s="31">
        <f t="shared" si="5"/>
        <v>155.55000000000001</v>
      </c>
      <c r="O20" s="21">
        <f t="shared" si="6"/>
        <v>82.5</v>
      </c>
      <c r="P20" s="17">
        <f t="shared" si="7"/>
        <v>161.5</v>
      </c>
      <c r="Q20" s="26">
        <f t="shared" si="8"/>
        <v>54.678571428571431</v>
      </c>
      <c r="R20" s="31">
        <f t="shared" si="9"/>
        <v>133.67857142857144</v>
      </c>
      <c r="S20" s="21">
        <f t="shared" si="10"/>
        <v>58.928571428571431</v>
      </c>
      <c r="T20" s="17">
        <f t="shared" si="11"/>
        <v>137.92857142857144</v>
      </c>
    </row>
    <row r="21" spans="1:20">
      <c r="A21" s="99" t="s">
        <v>31</v>
      </c>
      <c r="B21" s="100"/>
      <c r="C21" s="41">
        <v>0.63</v>
      </c>
      <c r="D21" s="51">
        <v>25</v>
      </c>
      <c r="E21" s="52" t="s">
        <v>28</v>
      </c>
      <c r="F21" s="44" t="s">
        <v>17</v>
      </c>
      <c r="G21" s="71">
        <v>20</v>
      </c>
      <c r="H21" s="72" t="s">
        <v>43</v>
      </c>
      <c r="I21" s="22">
        <f t="shared" si="0"/>
        <v>82.285714285714292</v>
      </c>
      <c r="J21" s="32">
        <f t="shared" si="1"/>
        <v>166.28571428571428</v>
      </c>
      <c r="K21" s="22">
        <f t="shared" si="2"/>
        <v>89.085714285714289</v>
      </c>
      <c r="L21" s="13">
        <f t="shared" si="3"/>
        <v>173.08571428571429</v>
      </c>
      <c r="M21" s="27">
        <f t="shared" si="4"/>
        <v>72.000000000000014</v>
      </c>
      <c r="N21" s="32">
        <f t="shared" si="5"/>
        <v>156</v>
      </c>
      <c r="O21" s="22">
        <f t="shared" si="6"/>
        <v>77.95</v>
      </c>
      <c r="P21" s="13">
        <f t="shared" si="7"/>
        <v>161.94999999999999</v>
      </c>
      <c r="Q21" s="27">
        <f t="shared" si="8"/>
        <v>51.428571428571438</v>
      </c>
      <c r="R21" s="32">
        <f t="shared" si="9"/>
        <v>135.42857142857144</v>
      </c>
      <c r="S21" s="22">
        <f t="shared" si="10"/>
        <v>55.678571428571431</v>
      </c>
      <c r="T21" s="13">
        <f t="shared" si="11"/>
        <v>139.67857142857144</v>
      </c>
    </row>
    <row r="22" spans="1:20">
      <c r="A22" s="95" t="s">
        <v>32</v>
      </c>
      <c r="B22" s="96"/>
      <c r="C22" s="45">
        <v>0.75</v>
      </c>
      <c r="D22" s="53">
        <v>30</v>
      </c>
      <c r="E22" s="54" t="s">
        <v>28</v>
      </c>
      <c r="F22" s="48" t="s">
        <v>17</v>
      </c>
      <c r="G22" s="73">
        <v>20</v>
      </c>
      <c r="H22" s="74" t="s">
        <v>43</v>
      </c>
      <c r="I22" s="24">
        <f t="shared" si="0"/>
        <v>77.485714285714295</v>
      </c>
      <c r="J22" s="34">
        <f t="shared" si="1"/>
        <v>166.48571428571429</v>
      </c>
      <c r="K22" s="24">
        <f t="shared" si="2"/>
        <v>84.285714285714292</v>
      </c>
      <c r="L22" s="14">
        <f t="shared" si="3"/>
        <v>173.28571428571428</v>
      </c>
      <c r="M22" s="29">
        <f t="shared" si="4"/>
        <v>67.800000000000011</v>
      </c>
      <c r="N22" s="34">
        <f t="shared" si="5"/>
        <v>156.80000000000001</v>
      </c>
      <c r="O22" s="24">
        <f t="shared" si="6"/>
        <v>73.75</v>
      </c>
      <c r="P22" s="14">
        <f t="shared" si="7"/>
        <v>162.75</v>
      </c>
      <c r="Q22" s="29">
        <f t="shared" si="8"/>
        <v>48.428571428571431</v>
      </c>
      <c r="R22" s="34">
        <f t="shared" si="9"/>
        <v>137.42857142857144</v>
      </c>
      <c r="S22" s="24">
        <f t="shared" si="10"/>
        <v>52.678571428571431</v>
      </c>
      <c r="T22" s="14">
        <f t="shared" si="11"/>
        <v>141.67857142857144</v>
      </c>
    </row>
    <row r="23" spans="1:20">
      <c r="A23" s="114" t="s">
        <v>30</v>
      </c>
      <c r="B23" s="115"/>
      <c r="C23" s="55">
        <v>0.56999999999999995</v>
      </c>
      <c r="D23" s="56">
        <v>20</v>
      </c>
      <c r="E23" s="57" t="s">
        <v>29</v>
      </c>
      <c r="F23" s="58" t="s">
        <v>18</v>
      </c>
      <c r="G23" s="75">
        <v>35</v>
      </c>
      <c r="H23" s="76" t="s">
        <v>43</v>
      </c>
      <c r="I23" s="25">
        <f t="shared" si="0"/>
        <v>84.685714285714297</v>
      </c>
      <c r="J23" s="35">
        <f t="shared" si="1"/>
        <v>163.68571428571431</v>
      </c>
      <c r="K23" s="25">
        <f t="shared" si="2"/>
        <v>91.485714285714295</v>
      </c>
      <c r="L23" s="16">
        <f t="shared" si="3"/>
        <v>170.48571428571429</v>
      </c>
      <c r="M23" s="30">
        <f t="shared" si="4"/>
        <v>74.100000000000009</v>
      </c>
      <c r="N23" s="35">
        <f t="shared" si="5"/>
        <v>153.10000000000002</v>
      </c>
      <c r="O23" s="25">
        <f t="shared" si="6"/>
        <v>80.050000000000011</v>
      </c>
      <c r="P23" s="16">
        <f t="shared" si="7"/>
        <v>159.05000000000001</v>
      </c>
      <c r="Q23" s="30">
        <f t="shared" si="8"/>
        <v>52.928571428571438</v>
      </c>
      <c r="R23" s="35">
        <f t="shared" si="9"/>
        <v>131.92857142857144</v>
      </c>
      <c r="S23" s="25">
        <f t="shared" si="10"/>
        <v>57.178571428571431</v>
      </c>
      <c r="T23" s="16">
        <f t="shared" si="11"/>
        <v>136.17857142857144</v>
      </c>
    </row>
    <row r="24" spans="1:20">
      <c r="A24" s="99" t="s">
        <v>31</v>
      </c>
      <c r="B24" s="100"/>
      <c r="C24" s="41">
        <v>0.71</v>
      </c>
      <c r="D24" s="51">
        <v>25</v>
      </c>
      <c r="E24" s="52" t="s">
        <v>29</v>
      </c>
      <c r="F24" s="44" t="s">
        <v>18</v>
      </c>
      <c r="G24" s="71">
        <v>35</v>
      </c>
      <c r="H24" s="72" t="s">
        <v>43</v>
      </c>
      <c r="I24" s="22">
        <f t="shared" si="0"/>
        <v>79.085714285714289</v>
      </c>
      <c r="J24" s="32">
        <f t="shared" si="1"/>
        <v>163.08571428571429</v>
      </c>
      <c r="K24" s="22">
        <f t="shared" si="2"/>
        <v>85.885714285714286</v>
      </c>
      <c r="L24" s="13">
        <f t="shared" si="3"/>
        <v>169.8857142857143</v>
      </c>
      <c r="M24" s="27">
        <f t="shared" si="4"/>
        <v>69.2</v>
      </c>
      <c r="N24" s="32">
        <f t="shared" si="5"/>
        <v>153.19999999999999</v>
      </c>
      <c r="O24" s="22">
        <f t="shared" si="6"/>
        <v>75.150000000000006</v>
      </c>
      <c r="P24" s="13">
        <f t="shared" si="7"/>
        <v>159.15</v>
      </c>
      <c r="Q24" s="27">
        <f t="shared" si="8"/>
        <v>49.428571428571431</v>
      </c>
      <c r="R24" s="32">
        <f t="shared" si="9"/>
        <v>133.42857142857144</v>
      </c>
      <c r="S24" s="22">
        <f t="shared" si="10"/>
        <v>53.678571428571431</v>
      </c>
      <c r="T24" s="13">
        <f t="shared" si="11"/>
        <v>137.67857142857144</v>
      </c>
    </row>
    <row r="25" spans="1:20">
      <c r="A25" s="99" t="s">
        <v>32</v>
      </c>
      <c r="B25" s="100"/>
      <c r="C25" s="45">
        <v>0.86</v>
      </c>
      <c r="D25" s="53">
        <v>30</v>
      </c>
      <c r="E25" s="54" t="s">
        <v>29</v>
      </c>
      <c r="F25" s="48" t="s">
        <v>18</v>
      </c>
      <c r="G25" s="73">
        <v>35</v>
      </c>
      <c r="H25" s="77" t="s">
        <v>43</v>
      </c>
      <c r="I25" s="23">
        <f t="shared" si="0"/>
        <v>73.085714285714289</v>
      </c>
      <c r="J25" s="33">
        <f t="shared" si="1"/>
        <v>162.08571428571429</v>
      </c>
      <c r="K25" s="23">
        <f t="shared" si="2"/>
        <v>79.8857142857143</v>
      </c>
      <c r="L25" s="20">
        <f t="shared" si="3"/>
        <v>168.8857142857143</v>
      </c>
      <c r="M25" s="28">
        <f t="shared" si="4"/>
        <v>63.95000000000001</v>
      </c>
      <c r="N25" s="33">
        <f t="shared" si="5"/>
        <v>152.95000000000002</v>
      </c>
      <c r="O25" s="23">
        <f t="shared" si="6"/>
        <v>69.900000000000006</v>
      </c>
      <c r="P25" s="20">
        <f t="shared" si="7"/>
        <v>158.9</v>
      </c>
      <c r="Q25" s="28">
        <f t="shared" si="8"/>
        <v>45.678571428571438</v>
      </c>
      <c r="R25" s="33">
        <f t="shared" si="9"/>
        <v>134.67857142857144</v>
      </c>
      <c r="S25" s="23">
        <f t="shared" si="10"/>
        <v>49.928571428571431</v>
      </c>
      <c r="T25" s="20">
        <f t="shared" si="11"/>
        <v>138.92857142857144</v>
      </c>
    </row>
    <row r="26" spans="1:20">
      <c r="A26" s="101" t="s">
        <v>44</v>
      </c>
      <c r="B26" s="102"/>
      <c r="C26" s="37">
        <v>0.55000000000000004</v>
      </c>
      <c r="D26" s="38">
        <v>25</v>
      </c>
      <c r="E26" s="39" t="s">
        <v>27</v>
      </c>
      <c r="F26" s="40" t="s">
        <v>46</v>
      </c>
      <c r="G26" s="69">
        <v>4</v>
      </c>
      <c r="H26" s="70">
        <v>28</v>
      </c>
      <c r="I26" s="21">
        <f t="shared" si="0"/>
        <v>85.48571428571428</v>
      </c>
      <c r="J26" s="31">
        <f t="shared" ref="J26:J31" si="18">$D26+I26+$E$5+$E$6</f>
        <v>169.48571428571427</v>
      </c>
      <c r="K26" s="21">
        <f t="shared" si="2"/>
        <v>92.285714285714278</v>
      </c>
      <c r="L26" s="17">
        <f t="shared" ref="L26:L31" si="19">$D26+K26+$E$5+$E$6</f>
        <v>176.28571428571428</v>
      </c>
      <c r="M26" s="26">
        <f t="shared" si="4"/>
        <v>74.8</v>
      </c>
      <c r="N26" s="31">
        <f t="shared" ref="N26:N31" si="20">$D26+M26+$E$5+$E$6</f>
        <v>158.80000000000001</v>
      </c>
      <c r="O26" s="21">
        <f t="shared" si="6"/>
        <v>80.75</v>
      </c>
      <c r="P26" s="17">
        <f t="shared" ref="P26:P31" si="21">$D26+O26+$E$5+$E$6</f>
        <v>164.75</v>
      </c>
      <c r="Q26" s="26">
        <f t="shared" si="8"/>
        <v>53.428571428571423</v>
      </c>
      <c r="R26" s="31">
        <f t="shared" ref="R26:R31" si="22">$D26+Q26+$E$5+$E$6</f>
        <v>137.42857142857142</v>
      </c>
      <c r="S26" s="21">
        <f t="shared" si="10"/>
        <v>57.678571428571423</v>
      </c>
      <c r="T26" s="17">
        <f t="shared" ref="T26:T31" si="23">$D26+S26+$E$5+$E$6</f>
        <v>141.67857142857142</v>
      </c>
    </row>
    <row r="27" spans="1:20">
      <c r="A27" s="99" t="s">
        <v>45</v>
      </c>
      <c r="B27" s="100"/>
      <c r="C27" s="41">
        <v>0.65</v>
      </c>
      <c r="D27" s="42">
        <v>30</v>
      </c>
      <c r="E27" s="43" t="s">
        <v>27</v>
      </c>
      <c r="F27" s="44" t="s">
        <v>46</v>
      </c>
      <c r="G27" s="71">
        <v>4</v>
      </c>
      <c r="H27" s="72">
        <v>29</v>
      </c>
      <c r="I27" s="22">
        <f>IF(($E$7-$C27)*40&gt;0,($E$7-$C27)*40,0)</f>
        <v>81.485714285714295</v>
      </c>
      <c r="J27" s="32">
        <f t="shared" si="18"/>
        <v>170.48571428571429</v>
      </c>
      <c r="K27" s="22">
        <f t="shared" si="2"/>
        <v>88.285714285714292</v>
      </c>
      <c r="L27" s="13">
        <f t="shared" si="19"/>
        <v>177.28571428571428</v>
      </c>
      <c r="M27" s="27">
        <f t="shared" si="4"/>
        <v>71.300000000000011</v>
      </c>
      <c r="N27" s="32">
        <f t="shared" si="20"/>
        <v>160.30000000000001</v>
      </c>
      <c r="O27" s="22">
        <f t="shared" si="6"/>
        <v>77.25</v>
      </c>
      <c r="P27" s="13">
        <f t="shared" si="21"/>
        <v>166.25</v>
      </c>
      <c r="Q27" s="27">
        <f t="shared" si="8"/>
        <v>50.928571428571431</v>
      </c>
      <c r="R27" s="32">
        <f t="shared" si="22"/>
        <v>139.92857142857144</v>
      </c>
      <c r="S27" s="22">
        <f t="shared" si="10"/>
        <v>55.178571428571431</v>
      </c>
      <c r="T27" s="13">
        <f t="shared" si="23"/>
        <v>144.17857142857144</v>
      </c>
    </row>
    <row r="28" spans="1:20">
      <c r="A28" s="95" t="s">
        <v>47</v>
      </c>
      <c r="B28" s="96"/>
      <c r="C28" s="45">
        <v>0.8</v>
      </c>
      <c r="D28" s="46">
        <v>35</v>
      </c>
      <c r="E28" s="47" t="s">
        <v>27</v>
      </c>
      <c r="F28" s="48" t="s">
        <v>46</v>
      </c>
      <c r="G28" s="73">
        <v>4</v>
      </c>
      <c r="H28" s="74">
        <v>29</v>
      </c>
      <c r="I28" s="24">
        <f t="shared" si="0"/>
        <v>75.485714285714295</v>
      </c>
      <c r="J28" s="34">
        <f t="shared" si="18"/>
        <v>169.48571428571429</v>
      </c>
      <c r="K28" s="24">
        <f t="shared" si="2"/>
        <v>82.285714285714278</v>
      </c>
      <c r="L28" s="14">
        <f t="shared" si="19"/>
        <v>176.28571428571428</v>
      </c>
      <c r="M28" s="29">
        <f t="shared" si="4"/>
        <v>66.05</v>
      </c>
      <c r="N28" s="34">
        <f t="shared" si="20"/>
        <v>160.05000000000001</v>
      </c>
      <c r="O28" s="24">
        <f t="shared" si="6"/>
        <v>72</v>
      </c>
      <c r="P28" s="14">
        <f t="shared" si="21"/>
        <v>166</v>
      </c>
      <c r="Q28" s="29">
        <f t="shared" si="8"/>
        <v>47.178571428571431</v>
      </c>
      <c r="R28" s="34">
        <f t="shared" si="22"/>
        <v>141.17857142857144</v>
      </c>
      <c r="S28" s="24">
        <f t="shared" si="10"/>
        <v>51.428571428571423</v>
      </c>
      <c r="T28" s="14">
        <f t="shared" si="23"/>
        <v>145.42857142857142</v>
      </c>
    </row>
    <row r="29" spans="1:20">
      <c r="A29" s="101" t="s">
        <v>48</v>
      </c>
      <c r="B29" s="102"/>
      <c r="C29" s="37">
        <v>0.63</v>
      </c>
      <c r="D29" s="38">
        <v>25</v>
      </c>
      <c r="E29" s="39" t="s">
        <v>27</v>
      </c>
      <c r="F29" s="40" t="s">
        <v>17</v>
      </c>
      <c r="G29" s="69">
        <v>5</v>
      </c>
      <c r="H29" s="70">
        <v>26</v>
      </c>
      <c r="I29" s="21">
        <f t="shared" si="0"/>
        <v>82.285714285714292</v>
      </c>
      <c r="J29" s="31">
        <f t="shared" si="18"/>
        <v>166.28571428571428</v>
      </c>
      <c r="K29" s="21">
        <f t="shared" si="2"/>
        <v>89.085714285714289</v>
      </c>
      <c r="L29" s="17">
        <f t="shared" si="19"/>
        <v>173.08571428571429</v>
      </c>
      <c r="M29" s="26">
        <f t="shared" si="4"/>
        <v>72.000000000000014</v>
      </c>
      <c r="N29" s="31">
        <f t="shared" si="20"/>
        <v>156</v>
      </c>
      <c r="O29" s="21">
        <f t="shared" si="6"/>
        <v>77.95</v>
      </c>
      <c r="P29" s="17">
        <f t="shared" si="21"/>
        <v>161.94999999999999</v>
      </c>
      <c r="Q29" s="26">
        <f t="shared" si="8"/>
        <v>51.428571428571438</v>
      </c>
      <c r="R29" s="31">
        <f t="shared" si="22"/>
        <v>135.42857142857144</v>
      </c>
      <c r="S29" s="21">
        <f t="shared" si="10"/>
        <v>55.678571428571431</v>
      </c>
      <c r="T29" s="17">
        <f t="shared" si="23"/>
        <v>139.67857142857144</v>
      </c>
    </row>
    <row r="30" spans="1:20">
      <c r="A30" s="99" t="s">
        <v>49</v>
      </c>
      <c r="B30" s="100"/>
      <c r="C30" s="41">
        <v>0.75</v>
      </c>
      <c r="D30" s="42">
        <v>30</v>
      </c>
      <c r="E30" s="43" t="s">
        <v>27</v>
      </c>
      <c r="F30" s="44" t="s">
        <v>17</v>
      </c>
      <c r="G30" s="71">
        <v>5</v>
      </c>
      <c r="H30" s="72">
        <v>28</v>
      </c>
      <c r="I30" s="22">
        <f t="shared" si="0"/>
        <v>77.485714285714295</v>
      </c>
      <c r="J30" s="32">
        <f t="shared" si="18"/>
        <v>166.48571428571429</v>
      </c>
      <c r="K30" s="22">
        <f t="shared" si="2"/>
        <v>84.285714285714292</v>
      </c>
      <c r="L30" s="13">
        <f t="shared" si="19"/>
        <v>173.28571428571428</v>
      </c>
      <c r="M30" s="27">
        <f t="shared" si="4"/>
        <v>67.800000000000011</v>
      </c>
      <c r="N30" s="32">
        <f t="shared" si="20"/>
        <v>156.80000000000001</v>
      </c>
      <c r="O30" s="22">
        <f t="shared" si="6"/>
        <v>73.75</v>
      </c>
      <c r="P30" s="13">
        <f t="shared" si="21"/>
        <v>162.75</v>
      </c>
      <c r="Q30" s="27">
        <f t="shared" si="8"/>
        <v>48.428571428571431</v>
      </c>
      <c r="R30" s="32">
        <f t="shared" si="22"/>
        <v>137.42857142857144</v>
      </c>
      <c r="S30" s="22">
        <f t="shared" si="10"/>
        <v>52.678571428571431</v>
      </c>
      <c r="T30" s="13">
        <f t="shared" si="23"/>
        <v>141.67857142857144</v>
      </c>
    </row>
    <row r="31" spans="1:20">
      <c r="A31" s="97" t="s">
        <v>50</v>
      </c>
      <c r="B31" s="98"/>
      <c r="C31" s="89">
        <v>0.67</v>
      </c>
      <c r="D31" s="90">
        <v>30</v>
      </c>
      <c r="E31" s="91" t="s">
        <v>27</v>
      </c>
      <c r="F31" s="92" t="s">
        <v>46</v>
      </c>
      <c r="G31" s="93">
        <v>4</v>
      </c>
      <c r="H31" s="77">
        <v>29</v>
      </c>
      <c r="I31" s="23">
        <f t="shared" si="0"/>
        <v>80.685714285714297</v>
      </c>
      <c r="J31" s="33">
        <f t="shared" si="18"/>
        <v>169.68571428571431</v>
      </c>
      <c r="K31" s="23">
        <f t="shared" si="2"/>
        <v>87.485714285714295</v>
      </c>
      <c r="L31" s="20">
        <f t="shared" si="19"/>
        <v>176.48571428571429</v>
      </c>
      <c r="M31" s="28">
        <f t="shared" si="4"/>
        <v>70.600000000000009</v>
      </c>
      <c r="N31" s="33">
        <f t="shared" si="20"/>
        <v>159.60000000000002</v>
      </c>
      <c r="O31" s="23">
        <f t="shared" si="6"/>
        <v>76.550000000000011</v>
      </c>
      <c r="P31" s="20">
        <f t="shared" si="21"/>
        <v>165.55</v>
      </c>
      <c r="Q31" s="28">
        <f t="shared" si="8"/>
        <v>50.428571428571431</v>
      </c>
      <c r="R31" s="33">
        <f t="shared" si="22"/>
        <v>139.42857142857144</v>
      </c>
      <c r="S31" s="23">
        <f t="shared" si="10"/>
        <v>54.678571428571431</v>
      </c>
      <c r="T31" s="20">
        <f t="shared" si="23"/>
        <v>143.67857142857144</v>
      </c>
    </row>
    <row r="32" spans="1:20">
      <c r="A32" s="95" t="s">
        <v>52</v>
      </c>
      <c r="B32" s="96"/>
      <c r="C32" s="45">
        <v>0.15</v>
      </c>
      <c r="D32" s="46">
        <v>6</v>
      </c>
      <c r="E32" s="47" t="s">
        <v>53</v>
      </c>
      <c r="F32" s="48" t="s">
        <v>17</v>
      </c>
      <c r="G32" s="73">
        <v>5</v>
      </c>
      <c r="H32" s="74">
        <v>13</v>
      </c>
      <c r="I32" s="24">
        <f t="shared" si="0"/>
        <v>101.48571428571429</v>
      </c>
      <c r="J32" s="34">
        <f t="shared" ref="J32" si="24">$D32+I32+$E$5+$E$6</f>
        <v>166.48571428571429</v>
      </c>
      <c r="K32" s="24">
        <f t="shared" si="2"/>
        <v>108.28571428571429</v>
      </c>
      <c r="L32" s="14">
        <f t="shared" ref="L32" si="25">$D32+K32+$E$5+$E$6</f>
        <v>173.28571428571428</v>
      </c>
      <c r="M32" s="29">
        <f t="shared" si="4"/>
        <v>88.800000000000011</v>
      </c>
      <c r="N32" s="34">
        <f t="shared" ref="N32" si="26">$D32+M32+$E$5+$E$6</f>
        <v>153.80000000000001</v>
      </c>
      <c r="O32" s="24">
        <f t="shared" si="6"/>
        <v>94.75</v>
      </c>
      <c r="P32" s="14">
        <f t="shared" ref="P32" si="27">$D32+O32+$E$5+$E$6</f>
        <v>159.75</v>
      </c>
      <c r="Q32" s="29">
        <f t="shared" si="8"/>
        <v>63.428571428571431</v>
      </c>
      <c r="R32" s="34">
        <f t="shared" ref="R32" si="28">$D32+Q32+$E$5+$E$6</f>
        <v>128.42857142857144</v>
      </c>
      <c r="S32" s="24">
        <f t="shared" si="10"/>
        <v>67.678571428571431</v>
      </c>
      <c r="T32" s="14">
        <f t="shared" ref="T32" si="29">$D32+S32+$E$5+$E$6</f>
        <v>132.67857142857144</v>
      </c>
    </row>
    <row r="33" spans="1:20">
      <c r="A33" s="101" t="s">
        <v>33</v>
      </c>
      <c r="B33" s="102"/>
      <c r="C33" s="37">
        <v>0.75</v>
      </c>
      <c r="D33" s="38">
        <v>30</v>
      </c>
      <c r="E33" s="39" t="s">
        <v>27</v>
      </c>
      <c r="F33" s="40" t="s">
        <v>17</v>
      </c>
      <c r="G33" s="69">
        <v>5</v>
      </c>
      <c r="H33" s="76">
        <v>28</v>
      </c>
      <c r="I33" s="25">
        <f t="shared" si="0"/>
        <v>77.485714285714295</v>
      </c>
      <c r="J33" s="35">
        <f t="shared" si="1"/>
        <v>166.48571428571429</v>
      </c>
      <c r="K33" s="25">
        <f t="shared" si="2"/>
        <v>84.285714285714292</v>
      </c>
      <c r="L33" s="16">
        <f t="shared" si="3"/>
        <v>173.28571428571428</v>
      </c>
      <c r="M33" s="30">
        <f t="shared" si="4"/>
        <v>67.800000000000011</v>
      </c>
      <c r="N33" s="35">
        <f t="shared" si="5"/>
        <v>156.80000000000001</v>
      </c>
      <c r="O33" s="25">
        <f t="shared" si="6"/>
        <v>73.75</v>
      </c>
      <c r="P33" s="16">
        <f t="shared" si="7"/>
        <v>162.75</v>
      </c>
      <c r="Q33" s="30">
        <f t="shared" si="8"/>
        <v>48.428571428571431</v>
      </c>
      <c r="R33" s="35">
        <f t="shared" si="9"/>
        <v>137.42857142857144</v>
      </c>
      <c r="S33" s="25">
        <f t="shared" si="10"/>
        <v>52.678571428571431</v>
      </c>
      <c r="T33" s="16">
        <f t="shared" si="11"/>
        <v>141.67857142857144</v>
      </c>
    </row>
    <row r="34" spans="1:20">
      <c r="A34" s="97" t="s">
        <v>38</v>
      </c>
      <c r="B34" s="98"/>
      <c r="C34" s="89">
        <v>0.31</v>
      </c>
      <c r="D34" s="90">
        <v>11</v>
      </c>
      <c r="E34" s="94" t="s">
        <v>29</v>
      </c>
      <c r="F34" s="92" t="s">
        <v>18</v>
      </c>
      <c r="G34" s="93">
        <v>60</v>
      </c>
      <c r="H34" s="77" t="s">
        <v>43</v>
      </c>
      <c r="I34" s="23">
        <f t="shared" si="0"/>
        <v>95.085714285714289</v>
      </c>
      <c r="J34" s="33">
        <f t="shared" ref="J34" si="30">$D34+I34+$E$5+$E$6</f>
        <v>165.08571428571429</v>
      </c>
      <c r="K34" s="23">
        <f t="shared" si="2"/>
        <v>101.88571428571429</v>
      </c>
      <c r="L34" s="20">
        <f t="shared" ref="L34" si="31">$D34+K34+$E$5+$E$6</f>
        <v>171.8857142857143</v>
      </c>
      <c r="M34" s="28">
        <f t="shared" si="4"/>
        <v>83.2</v>
      </c>
      <c r="N34" s="33">
        <f t="shared" ref="N34" si="32">$D34+M34+$E$5+$E$6</f>
        <v>153.19999999999999</v>
      </c>
      <c r="O34" s="23">
        <f t="shared" si="6"/>
        <v>89.15</v>
      </c>
      <c r="P34" s="20">
        <f t="shared" ref="P34" si="33">$D34+O34+$E$5+$E$6</f>
        <v>159.15</v>
      </c>
      <c r="Q34" s="28">
        <f t="shared" si="8"/>
        <v>59.428571428571431</v>
      </c>
      <c r="R34" s="33">
        <f t="shared" ref="R34" si="34">$D34+Q34+$E$5+$E$6</f>
        <v>129.42857142857144</v>
      </c>
      <c r="S34" s="23">
        <f t="shared" si="10"/>
        <v>63.678571428571431</v>
      </c>
      <c r="T34" s="20">
        <f t="shared" ref="T34" si="35">$D34+S34+$E$5+$E$6</f>
        <v>133.67857142857144</v>
      </c>
    </row>
    <row r="35" spans="1:20">
      <c r="A35" s="97" t="s">
        <v>56</v>
      </c>
      <c r="B35" s="98"/>
      <c r="C35" s="89">
        <v>0.25</v>
      </c>
      <c r="D35" s="90">
        <v>10</v>
      </c>
      <c r="E35" s="94" t="s">
        <v>57</v>
      </c>
      <c r="F35" s="92" t="s">
        <v>17</v>
      </c>
      <c r="G35" s="93">
        <v>5</v>
      </c>
      <c r="H35" s="77" t="s">
        <v>43</v>
      </c>
      <c r="I35" s="23">
        <f t="shared" si="0"/>
        <v>97.485714285714295</v>
      </c>
      <c r="J35" s="33">
        <f t="shared" ref="J35" si="36">$D35+I35+$E$5+$E$6</f>
        <v>166.48571428571429</v>
      </c>
      <c r="K35" s="23">
        <f t="shared" si="2"/>
        <v>104.28571428571429</v>
      </c>
      <c r="L35" s="20">
        <f t="shared" ref="L35" si="37">$D35+K35+$E$5+$E$6</f>
        <v>173.28571428571428</v>
      </c>
      <c r="M35" s="28">
        <f t="shared" si="4"/>
        <v>85.300000000000011</v>
      </c>
      <c r="N35" s="33">
        <f t="shared" ref="N35" si="38">$D35+M35+$E$5+$E$6</f>
        <v>154.30000000000001</v>
      </c>
      <c r="O35" s="23">
        <f t="shared" si="6"/>
        <v>91.25</v>
      </c>
      <c r="P35" s="20">
        <f t="shared" ref="P35" si="39">$D35+O35+$E$5+$E$6</f>
        <v>160.25</v>
      </c>
      <c r="Q35" s="28">
        <f t="shared" si="8"/>
        <v>60.928571428571431</v>
      </c>
      <c r="R35" s="33">
        <f t="shared" ref="R35" si="40">$D35+Q35+$E$5+$E$6</f>
        <v>129.92857142857144</v>
      </c>
      <c r="S35" s="23">
        <f t="shared" si="10"/>
        <v>65.178571428571431</v>
      </c>
      <c r="T35" s="20">
        <f t="shared" ref="T35" si="41">$D35+S35+$E$5+$E$6</f>
        <v>134.17857142857144</v>
      </c>
    </row>
    <row r="36" spans="1:20">
      <c r="A36" s="95" t="s">
        <v>54</v>
      </c>
      <c r="B36" s="96"/>
      <c r="C36" s="45">
        <v>0</v>
      </c>
      <c r="D36" s="46">
        <v>1</v>
      </c>
      <c r="E36" s="78" t="s">
        <v>55</v>
      </c>
      <c r="F36" s="48" t="s">
        <v>43</v>
      </c>
      <c r="G36" s="73">
        <v>5</v>
      </c>
      <c r="H36" s="74" t="s">
        <v>43</v>
      </c>
      <c r="I36" s="24">
        <f t="shared" si="0"/>
        <v>107.48571428571429</v>
      </c>
      <c r="J36" s="34">
        <f t="shared" si="1"/>
        <v>167.48571428571429</v>
      </c>
      <c r="K36" s="24">
        <f t="shared" si="2"/>
        <v>114.28571428571429</v>
      </c>
      <c r="L36" s="14">
        <f t="shared" si="3"/>
        <v>174.28571428571428</v>
      </c>
      <c r="M36" s="29">
        <f t="shared" si="4"/>
        <v>94.050000000000011</v>
      </c>
      <c r="N36" s="34">
        <f t="shared" si="5"/>
        <v>154.05000000000001</v>
      </c>
      <c r="O36" s="24">
        <f t="shared" si="6"/>
        <v>100</v>
      </c>
      <c r="P36" s="14">
        <f t="shared" si="7"/>
        <v>160</v>
      </c>
      <c r="Q36" s="29">
        <f t="shared" si="8"/>
        <v>67.178571428571431</v>
      </c>
      <c r="R36" s="34">
        <f t="shared" si="9"/>
        <v>127.17857142857143</v>
      </c>
      <c r="S36" s="24">
        <f t="shared" si="10"/>
        <v>71.428571428571431</v>
      </c>
      <c r="T36" s="14">
        <f t="shared" si="11"/>
        <v>131.42857142857144</v>
      </c>
    </row>
    <row r="37" spans="1:20">
      <c r="A37" s="8" t="s">
        <v>22</v>
      </c>
    </row>
    <row r="38" spans="1:20" ht="8.25" customHeight="1">
      <c r="A38" s="9"/>
    </row>
    <row r="39" spans="1:20">
      <c r="A39" s="103" t="s">
        <v>19</v>
      </c>
      <c r="B39" s="103"/>
      <c r="C39" s="103"/>
      <c r="D39" s="103"/>
      <c r="E39" s="103"/>
      <c r="F39" s="103"/>
      <c r="G39" s="103"/>
      <c r="H39" s="103"/>
      <c r="I39" s="103"/>
      <c r="J39" s="103"/>
      <c r="K39" s="103"/>
      <c r="L39" s="103"/>
      <c r="M39" s="103"/>
      <c r="N39" s="103"/>
      <c r="O39" s="103"/>
      <c r="P39" s="103"/>
      <c r="Q39" s="103"/>
      <c r="R39" s="103"/>
      <c r="S39" s="103"/>
      <c r="T39" s="103"/>
    </row>
    <row r="40" spans="1:20">
      <c r="A40" s="103"/>
      <c r="B40" s="103"/>
      <c r="C40" s="103"/>
      <c r="D40" s="103"/>
      <c r="E40" s="103"/>
      <c r="F40" s="103"/>
      <c r="G40" s="103"/>
      <c r="H40" s="103"/>
      <c r="I40" s="103"/>
      <c r="J40" s="103"/>
      <c r="K40" s="103"/>
      <c r="L40" s="103"/>
      <c r="M40" s="103"/>
      <c r="N40" s="103"/>
      <c r="O40" s="103"/>
      <c r="P40" s="103"/>
      <c r="Q40" s="103"/>
      <c r="R40" s="103"/>
      <c r="S40" s="103"/>
      <c r="T40" s="103"/>
    </row>
    <row r="41" spans="1:20">
      <c r="A41" s="103"/>
      <c r="B41" s="103"/>
      <c r="C41" s="103"/>
      <c r="D41" s="103"/>
      <c r="E41" s="103"/>
      <c r="F41" s="103"/>
      <c r="G41" s="103"/>
      <c r="H41" s="103"/>
      <c r="I41" s="103"/>
      <c r="J41" s="103"/>
      <c r="K41" s="103"/>
      <c r="L41" s="103"/>
      <c r="M41" s="103"/>
      <c r="N41" s="103"/>
      <c r="O41" s="103"/>
      <c r="P41" s="103"/>
      <c r="Q41" s="103"/>
      <c r="R41" s="103"/>
      <c r="S41" s="103"/>
      <c r="T41" s="103"/>
    </row>
    <row r="42" spans="1:20">
      <c r="A42" s="103"/>
      <c r="B42" s="103"/>
      <c r="C42" s="103"/>
      <c r="D42" s="103"/>
      <c r="E42" s="103"/>
      <c r="F42" s="103"/>
      <c r="G42" s="103"/>
      <c r="H42" s="103"/>
      <c r="I42" s="103"/>
      <c r="J42" s="103"/>
      <c r="K42" s="103"/>
      <c r="L42" s="103"/>
      <c r="M42" s="103"/>
      <c r="N42" s="103"/>
      <c r="O42" s="103"/>
      <c r="P42" s="103"/>
      <c r="Q42" s="103"/>
      <c r="R42" s="103"/>
      <c r="S42" s="103"/>
      <c r="T42" s="103"/>
    </row>
    <row r="43" spans="1:20">
      <c r="A43" s="103"/>
      <c r="B43" s="103"/>
      <c r="C43" s="103"/>
      <c r="D43" s="103"/>
      <c r="E43" s="103"/>
      <c r="F43" s="103"/>
      <c r="G43" s="103"/>
      <c r="H43" s="103"/>
      <c r="I43" s="103"/>
      <c r="J43" s="103"/>
      <c r="K43" s="103"/>
      <c r="L43" s="103"/>
      <c r="M43" s="103"/>
      <c r="N43" s="103"/>
      <c r="O43" s="103"/>
      <c r="P43" s="103"/>
      <c r="Q43" s="103"/>
      <c r="R43" s="103"/>
      <c r="S43" s="103"/>
      <c r="T43" s="103"/>
    </row>
    <row r="45" spans="1:20">
      <c r="A45" s="11"/>
    </row>
    <row r="46" spans="1:20">
      <c r="A46" s="11"/>
    </row>
    <row r="47" spans="1:20">
      <c r="A47" s="12"/>
    </row>
  </sheetData>
  <sheetProtection algorithmName="SHA-512" hashValue="1xQZRAePiUyGTl+btZ2U4S9FfU3btL0q8LKhDCKOBGAoDaz6Tg6a23pmgSnj7yqVJrfeoN0XsjlcAafPiGoReA==" saltValue="PA5jP+P/dKk/aZjTRyeG8g==" spinCount="100000" sheet="1" objects="1" scenarios="1" sort="0"/>
  <dataConsolidate function="varp"/>
  <mergeCells count="47">
    <mergeCell ref="I10:T10"/>
    <mergeCell ref="I11:L11"/>
    <mergeCell ref="M11:P11"/>
    <mergeCell ref="Q11:T11"/>
    <mergeCell ref="I12:J12"/>
    <mergeCell ref="K12:L12"/>
    <mergeCell ref="M12:N12"/>
    <mergeCell ref="O12:P12"/>
    <mergeCell ref="Q12:R12"/>
    <mergeCell ref="S12:T12"/>
    <mergeCell ref="A18:B18"/>
    <mergeCell ref="A21:B21"/>
    <mergeCell ref="A22:B22"/>
    <mergeCell ref="A23:B23"/>
    <mergeCell ref="A20:B20"/>
    <mergeCell ref="A19:B19"/>
    <mergeCell ref="A15:B15"/>
    <mergeCell ref="A16:B16"/>
    <mergeCell ref="A17:B17"/>
    <mergeCell ref="A3:B3"/>
    <mergeCell ref="A4:B4"/>
    <mergeCell ref="A5:B5"/>
    <mergeCell ref="A6:B6"/>
    <mergeCell ref="A39:T43"/>
    <mergeCell ref="E11:E13"/>
    <mergeCell ref="F3:K3"/>
    <mergeCell ref="F4:K4"/>
    <mergeCell ref="F5:K5"/>
    <mergeCell ref="F6:K6"/>
    <mergeCell ref="F7:K7"/>
    <mergeCell ref="F8:K8"/>
    <mergeCell ref="A33:B33"/>
    <mergeCell ref="A36:B36"/>
    <mergeCell ref="A7:B7"/>
    <mergeCell ref="A8:B8"/>
    <mergeCell ref="A24:B24"/>
    <mergeCell ref="A25:B25"/>
    <mergeCell ref="A14:B14"/>
    <mergeCell ref="A26:B26"/>
    <mergeCell ref="A32:B32"/>
    <mergeCell ref="A34:B34"/>
    <mergeCell ref="A35:B35"/>
    <mergeCell ref="A27:B27"/>
    <mergeCell ref="A28:B28"/>
    <mergeCell ref="A29:B29"/>
    <mergeCell ref="A31:B31"/>
    <mergeCell ref="A30:B30"/>
  </mergeCells>
  <phoneticPr fontId="0" type="noConversion"/>
  <conditionalFormatting sqref="T14:T33 R14:R33 P14:P33 N14:N33 L14:L33 J14:J33 J36 L36 N36 P36 R36 T36">
    <cfRule type="cellIs" dxfId="1" priority="2" stopIfTrue="1" operator="greaterThan">
      <formula>$E$4</formula>
    </cfRule>
  </conditionalFormatting>
  <conditionalFormatting sqref="J34:J35 L34:L35 N34:N35 P34:P35 R34:R35 T34:T35">
    <cfRule type="cellIs" dxfId="0" priority="1" stopIfTrue="1" operator="greaterThan">
      <formula>$E$4</formula>
    </cfRule>
  </conditionalFormatting>
  <printOptions gridLinesSet="0"/>
  <pageMargins left="0.59055118110236227" right="0.39370078740157483" top="0.78740157480314965" bottom="0.78740157480314965" header="0.51181102362204722" footer="0.51181102362204722"/>
  <pageSetup paperSize="9" scale="78" orientation="portrait" r:id="rId1"/>
  <headerFooter alignWithMargins="0">
    <oddFooter>&amp;L&amp;8OKL / &amp;D&amp;C&amp;8- Änderungen vorbehalten -&amp;R&amp;8&amp;F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B93AE74FF58D4FB960FAF42A2F4039" ma:contentTypeVersion="13" ma:contentTypeDescription="Create a new document." ma:contentTypeScope="" ma:versionID="6293dc00cb6306a4c3bcf22f436e891c">
  <xsd:schema xmlns:xsd="http://www.w3.org/2001/XMLSchema" xmlns:xs="http://www.w3.org/2001/XMLSchema" xmlns:p="http://schemas.microsoft.com/office/2006/metadata/properties" xmlns:ns3="cc59e93c-567c-4de6-b27b-571b0ca4045b" xmlns:ns4="e3957349-3577-46dc-98d6-73fdd3797071" targetNamespace="http://schemas.microsoft.com/office/2006/metadata/properties" ma:root="true" ma:fieldsID="1918b9773d87076aee8416f92c545d20" ns3:_="" ns4:_="">
    <xsd:import namespace="cc59e93c-567c-4de6-b27b-571b0ca4045b"/>
    <xsd:import namespace="e3957349-3577-46dc-98d6-73fdd379707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9e93c-567c-4de6-b27b-571b0ca404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957349-3577-46dc-98d6-73fdd379707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D9CED2-EB0E-4FE5-B257-9B0A25C94BF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cc59e93c-567c-4de6-b27b-571b0ca4045b"/>
    <ds:schemaRef ds:uri="http://schemas.microsoft.com/office/infopath/2007/PartnerControls"/>
    <ds:schemaRef ds:uri="e3957349-3577-46dc-98d6-73fdd3797071"/>
    <ds:schemaRef ds:uri="http://www.w3.org/XML/1998/namespace"/>
    <ds:schemaRef ds:uri="http://purl.org/dc/dcmitype/"/>
  </ds:schemaRefs>
</ds:datastoreItem>
</file>

<file path=customXml/itemProps2.xml><?xml version="1.0" encoding="utf-8"?>
<ds:datastoreItem xmlns:ds="http://schemas.openxmlformats.org/officeDocument/2006/customXml" ds:itemID="{B733D11C-10E1-412A-9FC6-5E1C31ECBA2D}">
  <ds:schemaRefs>
    <ds:schemaRef ds:uri="http://schemas.microsoft.com/sharepoint/v3/contenttype/forms"/>
  </ds:schemaRefs>
</ds:datastoreItem>
</file>

<file path=customXml/itemProps3.xml><?xml version="1.0" encoding="utf-8"?>
<ds:datastoreItem xmlns:ds="http://schemas.openxmlformats.org/officeDocument/2006/customXml" ds:itemID="{1B3BB82C-BA52-4EB9-B1AF-5405688917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59e93c-567c-4de6-b27b-571b0ca4045b"/>
    <ds:schemaRef ds:uri="e3957349-3577-46dc-98d6-73fdd37970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Dämmungskalkulator</vt:lpstr>
      <vt:lpstr>Dämmungskalkulator!Druckbereich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PURMO AG</dc:creator>
  <cp:lastModifiedBy>Olaf KLOETZEL</cp:lastModifiedBy>
  <cp:lastPrinted>2015-06-23T10:25:15Z</cp:lastPrinted>
  <dcterms:created xsi:type="dcterms:W3CDTF">2002-05-10T06:29:26Z</dcterms:created>
  <dcterms:modified xsi:type="dcterms:W3CDTF">2021-06-30T12:02:37Z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0x010100BFB93AE74FF58D4FB960FAF42A2F4039</vt:lpwstr>
  </property>
</Properties>
</file>